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hilippines_Total_YOY" sheetId="1" state="visible" r:id="rId1"/>
    <sheet name="Country_Flows_2020_2025" sheetId="2" state="visible" r:id="rId2"/>
    <sheet name="Sources_Method" sheetId="3" state="visible" r:id="rId3"/>
    <sheet name="Country_Scenarios_2020_2025" sheetId="4" state="visible" r:id="rId4"/>
    <sheet name="Scenario_Summary" sheetId="5" state="visible" r:id="rId5"/>
    <sheet name="Corridor_Evidence" sheetId="6" state="visible" r:id="rId6"/>
    <sheet name="Reconciled_Country_Flows" sheetId="7" state="visible" r:id="rId7"/>
    <sheet name="Disclosure_Tracker" sheetId="8" state="visible" r:id="rId8"/>
    <sheet name="YOY_Growth_Justification" sheetId="9" state="visible" r:id="rId9"/>
    <sheet name="Proj_Assumptions_26_31" sheetId="10" state="visible" r:id="rId10"/>
    <sheet name="Total_Projection_26_31" sheetId="11" state="visible" r:id="rId11"/>
    <sheet name="Country_Projection_26_31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"/>
    <numFmt numFmtId="165" formatCode="0.0%"/>
    <numFmt numFmtId="166" formatCode="0.000"/>
  </numFmts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i val="1"/>
      <color rgb="0044546A"/>
    </font>
    <font>
      <b val="1"/>
      <color rgb="00FFFFFF"/>
    </font>
    <font>
      <b val="1"/>
      <color rgb="001F1F1F"/>
    </font>
    <font>
      <b val="1"/>
    </font>
  </fonts>
  <fills count="7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F8FBFD"/>
      </patternFill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D9EAD3"/>
      </patternFill>
    </fill>
  </fills>
  <borders count="2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1" applyAlignment="1" pivotButton="0" quotePrefix="0" xfId="0">
      <alignment vertical="top" wrapText="1"/>
    </xf>
    <xf numFmtId="0" fontId="0" fillId="0" borderId="1" pivotButton="0" quotePrefix="0" xfId="0"/>
    <xf numFmtId="0" fontId="2" fillId="3" borderId="1" applyAlignment="1" pivotButton="0" quotePrefix="0" xfId="0">
      <alignment vertical="top" wrapText="1"/>
    </xf>
    <xf numFmtId="0" fontId="3" fillId="2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164" fontId="0" fillId="0" borderId="1" applyAlignment="1" pivotButton="0" quotePrefix="0" xfId="0">
      <alignment vertical="top" wrapText="1"/>
    </xf>
    <xf numFmtId="165" fontId="0" fillId="0" borderId="0" pivotButton="0" quotePrefix="0" xfId="0"/>
    <xf numFmtId="165" fontId="0" fillId="0" borderId="1" applyAlignment="1" pivotButton="0" quotePrefix="0" xfId="0">
      <alignment vertical="top" wrapText="1"/>
    </xf>
    <xf numFmtId="0" fontId="3" fillId="4" borderId="1" applyAlignment="1" pivotButton="0" quotePrefix="0" xfId="0">
      <alignment vertical="top" wrapText="1"/>
    </xf>
    <xf numFmtId="0" fontId="4" fillId="5" borderId="1" applyAlignment="1" pivotButton="0" quotePrefix="0" xfId="0">
      <alignment vertical="top" wrapText="1"/>
    </xf>
    <xf numFmtId="164" fontId="0" fillId="0" borderId="0" pivotButton="0" quotePrefix="0" xfId="0"/>
    <xf numFmtId="0" fontId="5" fillId="6" borderId="1" applyAlignment="1" pivotButton="0" quotePrefix="0" xfId="0">
      <alignment vertical="top" wrapText="1"/>
    </xf>
    <xf numFmtId="0" fontId="5" fillId="6" borderId="0" pivotButton="0" quotePrefix="0" xfId="0"/>
    <xf numFmtId="165" fontId="5" fillId="6" borderId="0" pivotButton="0" quotePrefix="0" xfId="0"/>
    <xf numFmtId="164" fontId="5" fillId="6" borderId="1" applyAlignment="1" pivotButton="0" quotePrefix="0" xfId="0">
      <alignment vertical="top" wrapText="1"/>
    </xf>
    <xf numFmtId="166" fontId="0" fillId="0" borderId="1" applyAlignment="1" pivotButton="0" quotePrefix="0" xfId="0">
      <alignment vertical="top" wrapText="1"/>
    </xf>
    <xf numFmtId="166" fontId="0" fillId="0" borderId="0" pivotButton="0" quotePrefix="0" xfId="0"/>
    <xf numFmtId="165" fontId="5" fillId="6" borderId="1" applyAlignment="1" pivotButton="0" quotePrefix="0" xfId="0">
      <alignment vertical="top" wrapText="1"/>
    </xf>
    <xf numFmtId="0" fontId="4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T17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38" customWidth="1" min="4" max="4"/>
    <col width="18" customWidth="1" min="5" max="5"/>
    <col width="38" customWidth="1" min="6" max="6"/>
    <col width="18" customWidth="1" min="7" max="7"/>
    <col width="27" customWidth="1" min="8" max="8"/>
    <col width="19" customWidth="1" min="9" max="9"/>
    <col width="3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  <col width="17" customWidth="1" min="16" max="16"/>
    <col width="18" customWidth="1" min="17" max="17"/>
    <col width="18" customWidth="1" min="18" max="18"/>
    <col width="18" customWidth="1" min="19" max="19"/>
    <col width="38" customWidth="1" min="20" max="20"/>
  </cols>
  <sheetData>
    <row r="1" ht="24" customHeight="1">
      <c r="A1" s="1" t="inlineStr">
        <is>
          <t>Philippines Remittances - Year over Year (Official Baseline)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</row>
    <row r="2" ht="34" customHeight="1">
      <c r="A2" s="3" t="inlineStr">
        <is>
          <t>Indicator: Personal remittances, received (current US$). 2009-2024 from World Bank WDI; 2025 uses WDI-like estimate based on BSP-reported +3.3% personal remittance growth.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</row>
    <row r="3"/>
    <row r="4">
      <c r="A4" s="4" t="inlineStr">
        <is>
          <t>Country Name</t>
        </is>
      </c>
      <c r="B4" s="4" t="inlineStr">
        <is>
          <t>Country Code</t>
        </is>
      </c>
      <c r="C4" s="4" t="inlineStr">
        <is>
          <t>Indicator Name</t>
        </is>
      </c>
      <c r="D4" s="4" t="inlineStr">
        <is>
          <t>2009</t>
        </is>
      </c>
      <c r="E4" s="4" t="inlineStr">
        <is>
          <t>2010</t>
        </is>
      </c>
      <c r="F4" s="4" t="inlineStr">
        <is>
          <t>2011</t>
        </is>
      </c>
      <c r="G4" s="4" t="inlineStr">
        <is>
          <t>2012</t>
        </is>
      </c>
      <c r="H4" s="4" t="inlineStr">
        <is>
          <t>2013</t>
        </is>
      </c>
      <c r="I4" s="4" t="inlineStr">
        <is>
          <t>2014</t>
        </is>
      </c>
      <c r="J4" s="4" t="inlineStr">
        <is>
          <t>2015</t>
        </is>
      </c>
      <c r="K4" s="4" t="inlineStr">
        <is>
          <t>2016</t>
        </is>
      </c>
      <c r="L4" s="4" t="inlineStr">
        <is>
          <t>2017</t>
        </is>
      </c>
      <c r="M4" s="4" t="inlineStr">
        <is>
          <t>2018</t>
        </is>
      </c>
      <c r="N4" s="4" t="inlineStr">
        <is>
          <t>2019</t>
        </is>
      </c>
      <c r="O4" s="4" t="inlineStr">
        <is>
          <t>2020</t>
        </is>
      </c>
      <c r="P4" s="4" t="inlineStr">
        <is>
          <t>2021</t>
        </is>
      </c>
      <c r="Q4" s="4" t="inlineStr">
        <is>
          <t>2022</t>
        </is>
      </c>
      <c r="R4" s="4" t="inlineStr">
        <is>
          <t>2023</t>
        </is>
      </c>
      <c r="S4" s="4" t="inlineStr">
        <is>
          <t>2024</t>
        </is>
      </c>
      <c r="T4" s="4" t="inlineStr">
        <is>
          <t>2025</t>
        </is>
      </c>
    </row>
    <row r="5">
      <c r="A5" s="5" t="inlineStr">
        <is>
          <t>Philippines</t>
        </is>
      </c>
      <c r="B5" s="5" t="inlineStr">
        <is>
          <t>PHL</t>
        </is>
      </c>
      <c r="C5" s="5" t="inlineStr">
        <is>
          <t>Personal remittances, received (current US$)</t>
        </is>
      </c>
      <c r="D5" s="6" t="n">
        <v>19959507639.085</v>
      </c>
      <c r="E5" s="6" t="n">
        <v>21556633835.6025</v>
      </c>
      <c r="F5" s="6" t="n">
        <v>23053626019.0124</v>
      </c>
      <c r="G5" s="6" t="n">
        <v>24609679612.7445</v>
      </c>
      <c r="H5" s="6" t="n">
        <v>26716840269.1056</v>
      </c>
      <c r="I5" s="6" t="n">
        <v>28690797896.4983</v>
      </c>
      <c r="J5" s="6" t="n">
        <v>29799395699.8779</v>
      </c>
      <c r="K5" s="6" t="n">
        <v>31141973475.3293</v>
      </c>
      <c r="L5" s="6" t="n">
        <v>32809770433.9087</v>
      </c>
      <c r="M5" s="6" t="n">
        <v>33808967986.2665</v>
      </c>
      <c r="N5" s="6" t="n">
        <v>35167471832.1844</v>
      </c>
      <c r="O5" s="6" t="n">
        <v>34882844550.0775</v>
      </c>
      <c r="P5" s="6" t="n">
        <v>36685313168.048</v>
      </c>
      <c r="Q5" s="6" t="n">
        <v>38048724464.3858</v>
      </c>
      <c r="R5" s="6" t="n">
        <v>39096890141.6795</v>
      </c>
      <c r="S5" s="6" t="n">
        <v>40279405932.4327</v>
      </c>
      <c r="T5" s="6" t="n">
        <v>41608626328.20298</v>
      </c>
    </row>
    <row r="6">
      <c r="A6" s="5" t="inlineStr">
        <is>
          <t>YoY Growth %</t>
        </is>
      </c>
      <c r="C6" s="5" t="inlineStr">
        <is>
          <t>Annual growth vs prior year</t>
        </is>
      </c>
      <c r="D6" s="7" t="n"/>
      <c r="E6" s="8">
        <f>E5/D5-1</f>
        <v/>
      </c>
      <c r="F6" s="8">
        <f>F5/E5-1</f>
        <v/>
      </c>
      <c r="G6" s="8">
        <f>G5/F5-1</f>
        <v/>
      </c>
      <c r="H6" s="8">
        <f>H5/G5-1</f>
        <v/>
      </c>
      <c r="I6" s="8">
        <f>I5/H5-1</f>
        <v/>
      </c>
      <c r="J6" s="8">
        <f>J5/I5-1</f>
        <v/>
      </c>
      <c r="K6" s="8">
        <f>K5/J5-1</f>
        <v/>
      </c>
      <c r="L6" s="8">
        <f>L5/K5-1</f>
        <v/>
      </c>
      <c r="M6" s="8">
        <f>M5/L5-1</f>
        <v/>
      </c>
      <c r="N6" s="8">
        <f>N5/M5-1</f>
        <v/>
      </c>
      <c r="O6" s="8">
        <f>O5/N5-1</f>
        <v/>
      </c>
      <c r="P6" s="8">
        <f>P5/O5-1</f>
        <v/>
      </c>
      <c r="Q6" s="8">
        <f>Q5/P5-1</f>
        <v/>
      </c>
      <c r="R6" s="8">
        <f>R5/Q5-1</f>
        <v/>
      </c>
      <c r="S6" s="8">
        <f>S5/R5-1</f>
        <v/>
      </c>
      <c r="T6" s="8">
        <f>T5/S5-1</f>
        <v/>
      </c>
    </row>
    <row r="7">
      <c r="A7" s="5" t="inlineStr">
        <is>
          <t>Source Basis</t>
        </is>
      </c>
      <c r="C7" s="5" t="inlineStr">
        <is>
          <t>Data source by year</t>
        </is>
      </c>
      <c r="D7" s="5" t="inlineStr">
        <is>
          <t>World Bank WDI</t>
        </is>
      </c>
      <c r="E7" s="5" t="inlineStr">
        <is>
          <t>World Bank WDI</t>
        </is>
      </c>
      <c r="F7" s="5" t="inlineStr">
        <is>
          <t>World Bank WDI</t>
        </is>
      </c>
      <c r="G7" s="5" t="inlineStr">
        <is>
          <t>World Bank WDI</t>
        </is>
      </c>
      <c r="H7" s="5" t="inlineStr">
        <is>
          <t>World Bank WDI</t>
        </is>
      </c>
      <c r="I7" s="5" t="inlineStr">
        <is>
          <t>World Bank WDI</t>
        </is>
      </c>
      <c r="J7" s="5" t="inlineStr">
        <is>
          <t>World Bank WDI</t>
        </is>
      </c>
      <c r="K7" s="5" t="inlineStr">
        <is>
          <t>World Bank WDI</t>
        </is>
      </c>
      <c r="L7" s="5" t="inlineStr">
        <is>
          <t>World Bank WDI</t>
        </is>
      </c>
      <c r="M7" s="5" t="inlineStr">
        <is>
          <t>World Bank WDI</t>
        </is>
      </c>
      <c r="N7" s="5" t="inlineStr">
        <is>
          <t>World Bank WDI</t>
        </is>
      </c>
      <c r="O7" s="5" t="inlineStr">
        <is>
          <t>World Bank WDI</t>
        </is>
      </c>
      <c r="P7" s="5" t="inlineStr">
        <is>
          <t>World Bank WDI</t>
        </is>
      </c>
      <c r="Q7" s="5" t="inlineStr">
        <is>
          <t>World Bank WDI</t>
        </is>
      </c>
      <c r="R7" s="5" t="inlineStr">
        <is>
          <t>World Bank WDI</t>
        </is>
      </c>
      <c r="S7" s="5" t="inlineStr">
        <is>
          <t>World Bank WDI</t>
        </is>
      </c>
      <c r="T7" s="5" t="inlineStr">
        <is>
          <t>WDI-like estimate using BSP +3.3% personal remittance growth</t>
        </is>
      </c>
    </row>
    <row r="8"/>
    <row r="9">
      <c r="A9" s="5" t="inlineStr">
        <is>
          <t>2025 Philippines official anchors</t>
        </is>
      </c>
      <c r="D9" s="5" t="inlineStr">
        <is>
          <t>BSP 2025 personal remittances</t>
        </is>
      </c>
      <c r="E9" s="6" t="n">
        <v>39619000000</v>
      </c>
      <c r="F9" s="5" t="inlineStr">
        <is>
          <t>BSP 2025 cash remittances</t>
        </is>
      </c>
      <c r="G9" s="6" t="n">
        <v>35633784000</v>
      </c>
      <c r="H9" s="5" t="inlineStr">
        <is>
          <t>Model 2025 WDI-like value</t>
        </is>
      </c>
      <c r="I9" s="6" t="n">
        <v>41608626328.20298</v>
      </c>
      <c r="J9" s="5" t="inlineStr">
        <is>
          <t>Note: source-country shares are from BSP cash remittances Table 11 and are applied as allocation proxy to personal-remittance TAM.</t>
        </is>
      </c>
    </row>
    <row r="10"/>
    <row r="11"/>
    <row r="12">
      <c r="A12" s="9" t="inlineStr">
        <is>
          <t>Source Register</t>
        </is>
      </c>
      <c r="B12" s="2" t="n"/>
      <c r="C12" s="2" t="n"/>
      <c r="D12" s="2" t="n"/>
      <c r="E12" s="2" t="n"/>
      <c r="F12" s="2" t="n"/>
      <c r="G12" s="2" t="n"/>
      <c r="H12" s="2" t="n"/>
      <c r="I12" s="2" t="n"/>
      <c r="J12" s="2" t="n"/>
      <c r="K12" s="2" t="n"/>
      <c r="L12" s="2" t="n"/>
      <c r="M12" s="2" t="n"/>
      <c r="N12" s="2" t="n"/>
      <c r="O12" s="2" t="n"/>
      <c r="P12" s="2" t="n"/>
      <c r="Q12" s="2" t="n"/>
      <c r="R12" s="2" t="n"/>
      <c r="S12" s="2" t="n"/>
      <c r="T12" s="2" t="n"/>
    </row>
    <row r="13">
      <c r="A13" s="10" t="inlineStr">
        <is>
          <t>Type</t>
        </is>
      </c>
      <c r="B13" s="10" t="inlineStr">
        <is>
          <t>Source / Evidence</t>
        </is>
      </c>
      <c r="C13" s="10" t="inlineStr">
        <is>
          <t>Link / Reference</t>
        </is>
      </c>
      <c r="D13" s="10" t="inlineStr">
        <is>
          <t>Usage</t>
        </is>
      </c>
      <c r="E13" s="10" t="inlineStr">
        <is>
          <t>Confidence</t>
        </is>
      </c>
      <c r="F13" s="10" t="inlineStr">
        <is>
          <t>Limitation / Treatment</t>
        </is>
      </c>
    </row>
    <row r="14">
      <c r="A14" s="5" t="inlineStr">
        <is>
          <t>Official Philippines totals</t>
        </is>
      </c>
      <c r="B14" s="5" t="inlineStr">
        <is>
          <t>World Bank WDI - Personal remittances, received (current US$), indicator BX.TRF.PWKR.CD.DT</t>
        </is>
      </c>
      <c r="C14" s="5" t="inlineStr">
        <is>
          <t>https://api.worldbank.org/v2/country/PHL/indicator/BX.TRF.PWKR.CD.DT?format=json&amp;per_page=100&amp;date=2009:2025</t>
        </is>
      </c>
      <c r="D14" s="5" t="inlineStr">
        <is>
          <t>Primary annual USD baseline for 2009-2024</t>
        </is>
      </c>
      <c r="E14" s="5" t="inlineStr">
        <is>
          <t>High</t>
        </is>
      </c>
      <c r="F14" s="5" t="inlineStr">
        <is>
          <t>World Bank WDI 2025 value is not populated at build date.</t>
        </is>
      </c>
    </row>
    <row r="15">
      <c r="A15" s="5" t="inlineStr">
        <is>
          <t>2025 official growth anchor</t>
        </is>
      </c>
      <c r="B15" s="5" t="inlineStr">
        <is>
          <t>BSP / public full-year 2025 remittance release reporting personal remittances of USD 39.619bn and +3.3% annual growth</t>
        </is>
      </c>
      <c r="C15" s="5" t="inlineStr">
        <is>
          <t>https://www.bworldonline.com/top-stories/2026/02/16/730762/ofw-remittances-soar-to-all-time-high-35-63-billion-in-2025/</t>
        </is>
      </c>
      <c r="D15" s="5" t="inlineStr">
        <is>
          <t>Used to estimate 2025 WDI-like value by applying BSP growth to 2024 WDI</t>
        </is>
      </c>
      <c r="E15" s="5" t="inlineStr">
        <is>
          <t>Medium-High</t>
        </is>
      </c>
      <c r="F15" s="5" t="inlineStr">
        <is>
          <t>BSP personal remittance level and WDI level differ; model uses growth-rate bridge.</t>
        </is>
      </c>
    </row>
    <row r="16">
      <c r="A16" s="5" t="inlineStr">
        <is>
          <t>Country split anchor</t>
        </is>
      </c>
      <c r="B16" s="5" t="inlineStr">
        <is>
          <t>BSP Table 11 - Overseas Filipino Cash Remittances by Country</t>
        </is>
      </c>
      <c r="C16" s="5" t="inlineStr">
        <is>
          <t>https://www.bsp.gov.ph/statistics/external/Table%2011.pdf</t>
        </is>
      </c>
      <c r="D16" s="5" t="inlineStr">
        <is>
          <t>Primary country-flow allocation for 2023-2025 source-country shares</t>
        </is>
      </c>
      <c r="E16" s="5" t="inlineStr">
        <is>
          <t>High</t>
        </is>
      </c>
      <c r="F16" s="5" t="inlineStr">
        <is>
          <t>Country shares are cash-remittance basis, applied as proxy to personal-remittance TAM.</t>
        </is>
      </c>
    </row>
    <row r="17">
      <c r="A17" s="5" t="inlineStr">
        <is>
          <t>Country-flow allocation method</t>
        </is>
      </c>
      <c r="B17" s="5" t="inlineStr">
        <is>
          <t>Workbook tabs Corridor_Evidence and Reconciled_Country_Flows</t>
        </is>
      </c>
      <c r="C17" s="5" t="inlineStr">
        <is>
          <t>Internal workbook tabs</t>
        </is>
      </c>
      <c r="D17" s="5" t="inlineStr">
        <is>
          <t>Allocates annual totals across source countries and reconciles each year to Philippines_Total_YOY</t>
        </is>
      </c>
      <c r="E17" s="5" t="inlineStr">
        <is>
          <t>Model-derived</t>
        </is>
      </c>
      <c r="F17" s="5" t="inlineStr">
        <is>
          <t>Country-level values are estimates on personal-remittance basis unless directly disclosed.</t>
        </is>
      </c>
    </row>
  </sheetData>
  <mergeCells count="3">
    <mergeCell ref="A1:T1"/>
    <mergeCell ref="A12:T12"/>
    <mergeCell ref="A2:T2"/>
  </mergeCells>
  <pageMargins left="0.75" right="0.75" top="1" bottom="1" header="0.5" footer="0.5"/>
  <pageSetup scale="100"/>
</worksheet>
</file>

<file path=xl/worksheets/sheet2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K35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17" customWidth="1" min="3" max="3"/>
    <col width="31" customWidth="1" min="4" max="4"/>
    <col width="31" customWidth="1" min="5" max="5"/>
    <col width="31" customWidth="1" min="6" max="6"/>
    <col width="31" customWidth="1" min="7" max="7"/>
    <col width="31" customWidth="1" min="8" max="8"/>
    <col width="31" customWidth="1" min="9" max="9"/>
    <col width="31" customWidth="1" min="10" max="10"/>
    <col width="38" customWidth="1" min="11" max="11"/>
  </cols>
  <sheetData>
    <row r="1" ht="24" customHeight="1">
      <c r="A1" s="1" t="inlineStr">
        <is>
          <t>Philippines Remittance Inflows by Source Country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 ht="34" customHeight="1">
      <c r="A2" s="3" t="inlineStr">
        <is>
          <t>Disclosure-weighted allocation model reconciled to Philippines_Total_YOY annual totals using BSP Table 11 country cash-remittance shares as official allocation proxy.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Confidence Tier</t>
        </is>
      </c>
      <c r="D4" s="4" t="inlineStr">
        <is>
          <t>Allocation Share 2025</t>
        </is>
      </c>
      <c r="E4" s="4" t="inlineStr">
        <is>
          <t>2020 (US$)</t>
        </is>
      </c>
      <c r="F4" s="4" t="inlineStr">
        <is>
          <t>2021 (US$)</t>
        </is>
      </c>
      <c r="G4" s="4" t="inlineStr">
        <is>
          <t>2022 (US$)</t>
        </is>
      </c>
      <c r="H4" s="4" t="inlineStr">
        <is>
          <t>2023 (US$)</t>
        </is>
      </c>
      <c r="I4" s="4" t="inlineStr">
        <is>
          <t>2024 (US$)</t>
        </is>
      </c>
      <c r="J4" s="4" t="inlineStr">
        <is>
          <t>2025 (US$)</t>
        </is>
      </c>
      <c r="K4" s="4" t="inlineStr">
        <is>
          <t>Method / Evidence Note</t>
        </is>
      </c>
    </row>
    <row r="5">
      <c r="A5" s="5" t="inlineStr">
        <is>
          <t>Annual Total Control</t>
        </is>
      </c>
      <c r="B5" s="5" t="inlineStr">
        <is>
          <t>PHL</t>
        </is>
      </c>
      <c r="C5" s="5" t="inlineStr">
        <is>
          <t>Control</t>
        </is>
      </c>
      <c r="D5" s="8">
        <f>SUM(D7:D35)</f>
        <v/>
      </c>
      <c r="E5" s="6">
        <f>Philippines_Total_YOY!O5</f>
        <v/>
      </c>
      <c r="F5" s="6">
        <f>Philippines_Total_YOY!P5</f>
        <v/>
      </c>
      <c r="G5" s="6">
        <f>Philippines_Total_YOY!Q5</f>
        <v/>
      </c>
      <c r="H5" s="6">
        <f>Philippines_Total_YOY!R5</f>
        <v/>
      </c>
      <c r="I5" s="6">
        <f>Philippines_Total_YOY!S5</f>
        <v/>
      </c>
      <c r="J5" s="6">
        <f>Philippines_Total_YOY!T5</f>
        <v/>
      </c>
      <c r="K5" s="5" t="inlineStr">
        <is>
          <t>Control row: official/provisional annual Philippines total from Philippines_Total_YOY.</t>
        </is>
      </c>
    </row>
    <row r="6">
      <c r="D6" s="7" t="n"/>
      <c r="E6" s="11" t="n"/>
      <c r="F6" s="11" t="n"/>
      <c r="G6" s="11" t="n"/>
      <c r="H6" s="11" t="n"/>
      <c r="I6" s="11" t="n"/>
      <c r="J6" s="11" t="n"/>
    </row>
    <row r="7">
      <c r="A7" s="5" t="inlineStr">
        <is>
          <t>United States of America</t>
        </is>
      </c>
      <c r="B7" s="5" t="inlineStr">
        <is>
          <t>USA</t>
        </is>
      </c>
      <c r="C7" s="5" t="inlineStr">
        <is>
          <t>A</t>
        </is>
      </c>
      <c r="D7" s="8">
        <f>Reconciled_Country_Flows!M5</f>
        <v/>
      </c>
      <c r="E7" s="6">
        <f>Reconciled_Country_Flows!D5</f>
        <v/>
      </c>
      <c r="F7" s="6">
        <f>Reconciled_Country_Flows!F5</f>
        <v/>
      </c>
      <c r="G7" s="6">
        <f>Reconciled_Country_Flows!H5</f>
        <v/>
      </c>
      <c r="H7" s="6">
        <f>Reconciled_Country_Flows!J5</f>
        <v/>
      </c>
      <c r="I7" s="6">
        <f>Reconciled_Country_Flows!L5</f>
        <v/>
      </c>
      <c r="J7" s="6">
        <f>Reconciled_Country_Flows!N5</f>
        <v/>
      </c>
      <c r="K7" s="5" t="inlineStr">
        <is>
          <t>Largest BSP-reported source; note US correspondent bank routing caveat</t>
        </is>
      </c>
    </row>
    <row r="8">
      <c r="A8" s="5" t="inlineStr">
        <is>
          <t>Singapore</t>
        </is>
      </c>
      <c r="B8" s="5" t="inlineStr">
        <is>
          <t>SGP</t>
        </is>
      </c>
      <c r="C8" s="5" t="inlineStr">
        <is>
          <t>A</t>
        </is>
      </c>
      <c r="D8" s="8">
        <f>Reconciled_Country_Flows!M6</f>
        <v/>
      </c>
      <c r="E8" s="6">
        <f>Reconciled_Country_Flows!D6</f>
        <v/>
      </c>
      <c r="F8" s="6">
        <f>Reconciled_Country_Flows!F6</f>
        <v/>
      </c>
      <c r="G8" s="6">
        <f>Reconciled_Country_Flows!H6</f>
        <v/>
      </c>
      <c r="H8" s="6">
        <f>Reconciled_Country_Flows!J6</f>
        <v/>
      </c>
      <c r="I8" s="6">
        <f>Reconciled_Country_Flows!L6</f>
        <v/>
      </c>
      <c r="J8" s="6">
        <f>Reconciled_Country_Flows!N6</f>
        <v/>
      </c>
      <c r="K8" s="5" t="inlineStr">
        <is>
          <t>Second-largest source in 2025; high digital/correspondent relevance</t>
        </is>
      </c>
    </row>
    <row r="9">
      <c r="A9" s="5" t="inlineStr">
        <is>
          <t>Saudi Arabia</t>
        </is>
      </c>
      <c r="B9" s="5" t="inlineStr">
        <is>
          <t>SAU</t>
        </is>
      </c>
      <c r="C9" s="5" t="inlineStr">
        <is>
          <t>A</t>
        </is>
      </c>
      <c r="D9" s="8">
        <f>Reconciled_Country_Flows!M7</f>
        <v/>
      </c>
      <c r="E9" s="6">
        <f>Reconciled_Country_Flows!D7</f>
        <v/>
      </c>
      <c r="F9" s="6">
        <f>Reconciled_Country_Flows!F7</f>
        <v/>
      </c>
      <c r="G9" s="6">
        <f>Reconciled_Country_Flows!H7</f>
        <v/>
      </c>
      <c r="H9" s="6">
        <f>Reconciled_Country_Flows!J7</f>
        <v/>
      </c>
      <c r="I9" s="6">
        <f>Reconciled_Country_Flows!L7</f>
        <v/>
      </c>
      <c r="J9" s="6">
        <f>Reconciled_Country_Flows!N7</f>
        <v/>
      </c>
      <c r="K9" s="5" t="inlineStr">
        <is>
          <t>Core OFW labour corridor</t>
        </is>
      </c>
    </row>
    <row r="10">
      <c r="A10" s="5" t="inlineStr">
        <is>
          <t>Japan</t>
        </is>
      </c>
      <c r="B10" s="5" t="inlineStr">
        <is>
          <t>JPN</t>
        </is>
      </c>
      <c r="C10" s="5" t="inlineStr">
        <is>
          <t>A</t>
        </is>
      </c>
      <c r="D10" s="8">
        <f>Reconciled_Country_Flows!M8</f>
        <v/>
      </c>
      <c r="E10" s="6">
        <f>Reconciled_Country_Flows!D8</f>
        <v/>
      </c>
      <c r="F10" s="6">
        <f>Reconciled_Country_Flows!F8</f>
        <v/>
      </c>
      <c r="G10" s="6">
        <f>Reconciled_Country_Flows!H8</f>
        <v/>
      </c>
      <c r="H10" s="6">
        <f>Reconciled_Country_Flows!J8</f>
        <v/>
      </c>
      <c r="I10" s="6">
        <f>Reconciled_Country_Flows!L8</f>
        <v/>
      </c>
      <c r="J10" s="6">
        <f>Reconciled_Country_Flows!N8</f>
        <v/>
      </c>
      <c r="K10" s="5" t="inlineStr">
        <is>
          <t>Major Asian source corridor</t>
        </is>
      </c>
    </row>
    <row r="11">
      <c r="A11" s="5" t="inlineStr">
        <is>
          <t>United Kingdom</t>
        </is>
      </c>
      <c r="B11" s="5" t="inlineStr">
        <is>
          <t>GBR</t>
        </is>
      </c>
      <c r="C11" s="5" t="inlineStr">
        <is>
          <t>A</t>
        </is>
      </c>
      <c r="D11" s="8">
        <f>Reconciled_Country_Flows!M9</f>
        <v/>
      </c>
      <c r="E11" s="6">
        <f>Reconciled_Country_Flows!D9</f>
        <v/>
      </c>
      <c r="F11" s="6">
        <f>Reconciled_Country_Flows!F9</f>
        <v/>
      </c>
      <c r="G11" s="6">
        <f>Reconciled_Country_Flows!H9</f>
        <v/>
      </c>
      <c r="H11" s="6">
        <f>Reconciled_Country_Flows!J9</f>
        <v/>
      </c>
      <c r="I11" s="6">
        <f>Reconciled_Country_Flows!L9</f>
        <v/>
      </c>
      <c r="J11" s="6">
        <f>Reconciled_Country_Flows!N9</f>
        <v/>
      </c>
      <c r="K11" s="5" t="inlineStr">
        <is>
          <t>Major European source; professional/seafarer route relevance</t>
        </is>
      </c>
    </row>
    <row r="12">
      <c r="A12" s="5" t="inlineStr">
        <is>
          <t>United Arab Emirates</t>
        </is>
      </c>
      <c r="B12" s="5" t="inlineStr">
        <is>
          <t>ARE</t>
        </is>
      </c>
      <c r="C12" s="5" t="inlineStr">
        <is>
          <t>A</t>
        </is>
      </c>
      <c r="D12" s="8">
        <f>Reconciled_Country_Flows!M10</f>
        <v/>
      </c>
      <c r="E12" s="6">
        <f>Reconciled_Country_Flows!D10</f>
        <v/>
      </c>
      <c r="F12" s="6">
        <f>Reconciled_Country_Flows!F10</f>
        <v/>
      </c>
      <c r="G12" s="6">
        <f>Reconciled_Country_Flows!H10</f>
        <v/>
      </c>
      <c r="H12" s="6">
        <f>Reconciled_Country_Flows!J10</f>
        <v/>
      </c>
      <c r="I12" s="6">
        <f>Reconciled_Country_Flows!L10</f>
        <v/>
      </c>
      <c r="J12" s="6">
        <f>Reconciled_Country_Flows!N10</f>
        <v/>
      </c>
      <c r="K12" s="5" t="inlineStr">
        <is>
          <t>Major GCC corridor</t>
        </is>
      </c>
    </row>
    <row r="13">
      <c r="A13" s="5" t="inlineStr">
        <is>
          <t>Canada</t>
        </is>
      </c>
      <c r="B13" s="5" t="inlineStr">
        <is>
          <t>CAN</t>
        </is>
      </c>
      <c r="C13" s="5" t="inlineStr">
        <is>
          <t>A</t>
        </is>
      </c>
      <c r="D13" s="8">
        <f>Reconciled_Country_Flows!M11</f>
        <v/>
      </c>
      <c r="E13" s="6">
        <f>Reconciled_Country_Flows!D11</f>
        <v/>
      </c>
      <c r="F13" s="6">
        <f>Reconciled_Country_Flows!F11</f>
        <v/>
      </c>
      <c r="G13" s="6">
        <f>Reconciled_Country_Flows!H11</f>
        <v/>
      </c>
      <c r="H13" s="6">
        <f>Reconciled_Country_Flows!J11</f>
        <v/>
      </c>
      <c r="I13" s="6">
        <f>Reconciled_Country_Flows!L11</f>
        <v/>
      </c>
      <c r="J13" s="6">
        <f>Reconciled_Country_Flows!N11</f>
        <v/>
      </c>
      <c r="K13" s="5" t="inlineStr">
        <is>
          <t>Large North American diaspora corridor</t>
        </is>
      </c>
    </row>
    <row r="14">
      <c r="A14" s="5" t="inlineStr">
        <is>
          <t>Qatar</t>
        </is>
      </c>
      <c r="B14" s="5" t="inlineStr">
        <is>
          <t>QAT</t>
        </is>
      </c>
      <c r="C14" s="5" t="inlineStr">
        <is>
          <t>A</t>
        </is>
      </c>
      <c r="D14" s="8">
        <f>Reconciled_Country_Flows!M12</f>
        <v/>
      </c>
      <c r="E14" s="6">
        <f>Reconciled_Country_Flows!D12</f>
        <v/>
      </c>
      <c r="F14" s="6">
        <f>Reconciled_Country_Flows!F12</f>
        <v/>
      </c>
      <c r="G14" s="6">
        <f>Reconciled_Country_Flows!H12</f>
        <v/>
      </c>
      <c r="H14" s="6">
        <f>Reconciled_Country_Flows!J12</f>
        <v/>
      </c>
      <c r="I14" s="6">
        <f>Reconciled_Country_Flows!L12</f>
        <v/>
      </c>
      <c r="J14" s="6">
        <f>Reconciled_Country_Flows!N12</f>
        <v/>
      </c>
      <c r="K14" s="5" t="inlineStr">
        <is>
          <t>Core GCC corridor</t>
        </is>
      </c>
    </row>
    <row r="15">
      <c r="A15" s="5" t="inlineStr">
        <is>
          <t>Taiwan, Republic of China</t>
        </is>
      </c>
      <c r="B15" s="5" t="inlineStr">
        <is>
          <t>TWN</t>
        </is>
      </c>
      <c r="C15" s="5" t="inlineStr">
        <is>
          <t>B</t>
        </is>
      </c>
      <c r="D15" s="8">
        <f>Reconciled_Country_Flows!M13</f>
        <v/>
      </c>
      <c r="E15" s="6">
        <f>Reconciled_Country_Flows!D13</f>
        <v/>
      </c>
      <c r="F15" s="6">
        <f>Reconciled_Country_Flows!F13</f>
        <v/>
      </c>
      <c r="G15" s="6">
        <f>Reconciled_Country_Flows!H13</f>
        <v/>
      </c>
      <c r="H15" s="6">
        <f>Reconciled_Country_Flows!J13</f>
        <v/>
      </c>
      <c r="I15" s="6">
        <f>Reconciled_Country_Flows!L13</f>
        <v/>
      </c>
      <c r="J15" s="6">
        <f>Reconciled_Country_Flows!N13</f>
        <v/>
      </c>
      <c r="K15" s="5" t="inlineStr">
        <is>
          <t>Manufacturing/workforce and family-support corridor</t>
        </is>
      </c>
    </row>
    <row r="16">
      <c r="A16" s="5" t="inlineStr">
        <is>
          <t>Hong Kong, SAR China</t>
        </is>
      </c>
      <c r="B16" s="5" t="inlineStr">
        <is>
          <t>HKG</t>
        </is>
      </c>
      <c r="C16" s="5" t="inlineStr">
        <is>
          <t>B</t>
        </is>
      </c>
      <c r="D16" s="8">
        <f>Reconciled_Country_Flows!M14</f>
        <v/>
      </c>
      <c r="E16" s="6">
        <f>Reconciled_Country_Flows!D14</f>
        <v/>
      </c>
      <c r="F16" s="6">
        <f>Reconciled_Country_Flows!F14</f>
        <v/>
      </c>
      <c r="G16" s="6">
        <f>Reconciled_Country_Flows!H14</f>
        <v/>
      </c>
      <c r="H16" s="6">
        <f>Reconciled_Country_Flows!J14</f>
        <v/>
      </c>
      <c r="I16" s="6">
        <f>Reconciled_Country_Flows!L14</f>
        <v/>
      </c>
      <c r="J16" s="6">
        <f>Reconciled_Country_Flows!N14</f>
        <v/>
      </c>
      <c r="K16" s="5" t="inlineStr">
        <is>
          <t>Domestic worker / services corridor</t>
        </is>
      </c>
    </row>
    <row r="17">
      <c r="A17" s="5" t="inlineStr">
        <is>
          <t>Korea (South)</t>
        </is>
      </c>
      <c r="B17" s="5" t="inlineStr">
        <is>
          <t>KOR</t>
        </is>
      </c>
      <c r="C17" s="5" t="inlineStr">
        <is>
          <t>B</t>
        </is>
      </c>
      <c r="D17" s="8">
        <f>Reconciled_Country_Flows!M15</f>
        <v/>
      </c>
      <c r="E17" s="6">
        <f>Reconciled_Country_Flows!D15</f>
        <v/>
      </c>
      <c r="F17" s="6">
        <f>Reconciled_Country_Flows!F15</f>
        <v/>
      </c>
      <c r="G17" s="6">
        <f>Reconciled_Country_Flows!H15</f>
        <v/>
      </c>
      <c r="H17" s="6">
        <f>Reconciled_Country_Flows!J15</f>
        <v/>
      </c>
      <c r="I17" s="6">
        <f>Reconciled_Country_Flows!L15</f>
        <v/>
      </c>
      <c r="J17" s="6">
        <f>Reconciled_Country_Flows!N15</f>
        <v/>
      </c>
      <c r="K17" s="5" t="inlineStr">
        <is>
          <t>Advanced Asia corridor</t>
        </is>
      </c>
    </row>
    <row r="18">
      <c r="A18" s="5" t="inlineStr">
        <is>
          <t>Malaysia</t>
        </is>
      </c>
      <c r="B18" s="5" t="inlineStr">
        <is>
          <t>MYS</t>
        </is>
      </c>
      <c r="C18" s="5" t="inlineStr">
        <is>
          <t>B</t>
        </is>
      </c>
      <c r="D18" s="8">
        <f>Reconciled_Country_Flows!M16</f>
        <v/>
      </c>
      <c r="E18" s="6">
        <f>Reconciled_Country_Flows!D16</f>
        <v/>
      </c>
      <c r="F18" s="6">
        <f>Reconciled_Country_Flows!F16</f>
        <v/>
      </c>
      <c r="G18" s="6">
        <f>Reconciled_Country_Flows!H16</f>
        <v/>
      </c>
      <c r="H18" s="6">
        <f>Reconciled_Country_Flows!J16</f>
        <v/>
      </c>
      <c r="I18" s="6">
        <f>Reconciled_Country_Flows!L16</f>
        <v/>
      </c>
      <c r="J18" s="6">
        <f>Reconciled_Country_Flows!N16</f>
        <v/>
      </c>
      <c r="K18" s="5" t="inlineStr">
        <is>
          <t>ASEAN labour/services corridor</t>
        </is>
      </c>
    </row>
    <row r="19">
      <c r="A19" s="5" t="inlineStr">
        <is>
          <t>Germany</t>
        </is>
      </c>
      <c r="B19" s="5" t="inlineStr">
        <is>
          <t>DEU</t>
        </is>
      </c>
      <c r="C19" s="5" t="inlineStr">
        <is>
          <t>B</t>
        </is>
      </c>
      <c r="D19" s="8">
        <f>Reconciled_Country_Flows!M17</f>
        <v/>
      </c>
      <c r="E19" s="6">
        <f>Reconciled_Country_Flows!D17</f>
        <v/>
      </c>
      <c r="F19" s="6">
        <f>Reconciled_Country_Flows!F17</f>
        <v/>
      </c>
      <c r="G19" s="6">
        <f>Reconciled_Country_Flows!H17</f>
        <v/>
      </c>
      <c r="H19" s="6">
        <f>Reconciled_Country_Flows!J17</f>
        <v/>
      </c>
      <c r="I19" s="6">
        <f>Reconciled_Country_Flows!L17</f>
        <v/>
      </c>
      <c r="J19" s="6">
        <f>Reconciled_Country_Flows!N17</f>
        <v/>
      </c>
      <c r="K19" s="5" t="inlineStr">
        <is>
          <t>European professional/labour corridor</t>
        </is>
      </c>
    </row>
    <row r="20">
      <c r="A20" s="5" t="inlineStr">
        <is>
          <t>Kuwait</t>
        </is>
      </c>
      <c r="B20" s="5" t="inlineStr">
        <is>
          <t>KWT</t>
        </is>
      </c>
      <c r="C20" s="5" t="inlineStr">
        <is>
          <t>A</t>
        </is>
      </c>
      <c r="D20" s="8">
        <f>Reconciled_Country_Flows!M18</f>
        <v/>
      </c>
      <c r="E20" s="6">
        <f>Reconciled_Country_Flows!D18</f>
        <v/>
      </c>
      <c r="F20" s="6">
        <f>Reconciled_Country_Flows!F18</f>
        <v/>
      </c>
      <c r="G20" s="6">
        <f>Reconciled_Country_Flows!H18</f>
        <v/>
      </c>
      <c r="H20" s="6">
        <f>Reconciled_Country_Flows!J18</f>
        <v/>
      </c>
      <c r="I20" s="6">
        <f>Reconciled_Country_Flows!L18</f>
        <v/>
      </c>
      <c r="J20" s="6">
        <f>Reconciled_Country_Flows!N18</f>
        <v/>
      </c>
      <c r="K20" s="5" t="inlineStr">
        <is>
          <t>GCC labour corridor</t>
        </is>
      </c>
    </row>
    <row r="21">
      <c r="A21" s="5" t="inlineStr">
        <is>
          <t>Cyprus</t>
        </is>
      </c>
      <c r="B21" s="5" t="inlineStr">
        <is>
          <t>CYP</t>
        </is>
      </c>
      <c r="C21" s="5" t="inlineStr">
        <is>
          <t>B</t>
        </is>
      </c>
      <c r="D21" s="8">
        <f>Reconciled_Country_Flows!M19</f>
        <v/>
      </c>
      <c r="E21" s="6">
        <f>Reconciled_Country_Flows!D19</f>
        <v/>
      </c>
      <c r="F21" s="6">
        <f>Reconciled_Country_Flows!F19</f>
        <v/>
      </c>
      <c r="G21" s="6">
        <f>Reconciled_Country_Flows!H19</f>
        <v/>
      </c>
      <c r="H21" s="6">
        <f>Reconciled_Country_Flows!J19</f>
        <v/>
      </c>
      <c r="I21" s="6">
        <f>Reconciled_Country_Flows!L19</f>
        <v/>
      </c>
      <c r="J21" s="6">
        <f>Reconciled_Country_Flows!N19</f>
        <v/>
      </c>
      <c r="K21" s="5" t="inlineStr">
        <is>
          <t>Shipping/seafarer corridor relevance</t>
        </is>
      </c>
    </row>
    <row r="22">
      <c r="A22" s="5" t="inlineStr">
        <is>
          <t>Panama</t>
        </is>
      </c>
      <c r="B22" s="5" t="inlineStr">
        <is>
          <t>PAN</t>
        </is>
      </c>
      <c r="C22" s="5" t="inlineStr">
        <is>
          <t>B</t>
        </is>
      </c>
      <c r="D22" s="8">
        <f>Reconciled_Country_Flows!M20</f>
        <v/>
      </c>
      <c r="E22" s="6">
        <f>Reconciled_Country_Flows!D20</f>
        <v/>
      </c>
      <c r="F22" s="6">
        <f>Reconciled_Country_Flows!F20</f>
        <v/>
      </c>
      <c r="G22" s="6">
        <f>Reconciled_Country_Flows!H20</f>
        <v/>
      </c>
      <c r="H22" s="6">
        <f>Reconciled_Country_Flows!J20</f>
        <v/>
      </c>
      <c r="I22" s="6">
        <f>Reconciled_Country_Flows!L20</f>
        <v/>
      </c>
      <c r="J22" s="6">
        <f>Reconciled_Country_Flows!N20</f>
        <v/>
      </c>
      <c r="K22" s="5" t="inlineStr">
        <is>
          <t>Maritime/seafarer routing corridor</t>
        </is>
      </c>
    </row>
    <row r="23">
      <c r="A23" s="5" t="inlineStr">
        <is>
          <t>Oman</t>
        </is>
      </c>
      <c r="B23" s="5" t="inlineStr">
        <is>
          <t>OMN</t>
        </is>
      </c>
      <c r="C23" s="5" t="inlineStr">
        <is>
          <t>A</t>
        </is>
      </c>
      <c r="D23" s="8">
        <f>Reconciled_Country_Flows!M21</f>
        <v/>
      </c>
      <c r="E23" s="6">
        <f>Reconciled_Country_Flows!D21</f>
        <v/>
      </c>
      <c r="F23" s="6">
        <f>Reconciled_Country_Flows!F21</f>
        <v/>
      </c>
      <c r="G23" s="6">
        <f>Reconciled_Country_Flows!H21</f>
        <v/>
      </c>
      <c r="H23" s="6">
        <f>Reconciled_Country_Flows!J21</f>
        <v/>
      </c>
      <c r="I23" s="6">
        <f>Reconciled_Country_Flows!L21</f>
        <v/>
      </c>
      <c r="J23" s="6">
        <f>Reconciled_Country_Flows!N21</f>
        <v/>
      </c>
      <c r="K23" s="5" t="inlineStr">
        <is>
          <t>GCC labour corridor</t>
        </is>
      </c>
    </row>
    <row r="24">
      <c r="A24" s="5" t="inlineStr">
        <is>
          <t>Marshall Islands</t>
        </is>
      </c>
      <c r="B24" s="5" t="inlineStr">
        <is>
          <t>MHL</t>
        </is>
      </c>
      <c r="C24" s="5" t="inlineStr">
        <is>
          <t>B</t>
        </is>
      </c>
      <c r="D24" s="8">
        <f>Reconciled_Country_Flows!M22</f>
        <v/>
      </c>
      <c r="E24" s="6">
        <f>Reconciled_Country_Flows!D22</f>
        <v/>
      </c>
      <c r="F24" s="6">
        <f>Reconciled_Country_Flows!F22</f>
        <v/>
      </c>
      <c r="G24" s="6">
        <f>Reconciled_Country_Flows!H22</f>
        <v/>
      </c>
      <c r="H24" s="6">
        <f>Reconciled_Country_Flows!J22</f>
        <v/>
      </c>
      <c r="I24" s="6">
        <f>Reconciled_Country_Flows!L22</f>
        <v/>
      </c>
      <c r="J24" s="6">
        <f>Reconciled_Country_Flows!N22</f>
        <v/>
      </c>
      <c r="K24" s="5" t="inlineStr">
        <is>
          <t>Maritime/seafarer corridor</t>
        </is>
      </c>
    </row>
    <row r="25">
      <c r="A25" s="5" t="inlineStr">
        <is>
          <t>Australia</t>
        </is>
      </c>
      <c r="B25" s="5" t="inlineStr">
        <is>
          <t>AUS</t>
        </is>
      </c>
      <c r="C25" s="5" t="inlineStr">
        <is>
          <t>B</t>
        </is>
      </c>
      <c r="D25" s="8">
        <f>Reconciled_Country_Flows!M23</f>
        <v/>
      </c>
      <c r="E25" s="6">
        <f>Reconciled_Country_Flows!D23</f>
        <v/>
      </c>
      <c r="F25" s="6">
        <f>Reconciled_Country_Flows!F23</f>
        <v/>
      </c>
      <c r="G25" s="6">
        <f>Reconciled_Country_Flows!H23</f>
        <v/>
      </c>
      <c r="H25" s="6">
        <f>Reconciled_Country_Flows!J23</f>
        <v/>
      </c>
      <c r="I25" s="6">
        <f>Reconciled_Country_Flows!L23</f>
        <v/>
      </c>
      <c r="J25" s="6">
        <f>Reconciled_Country_Flows!N23</f>
        <v/>
      </c>
      <c r="K25" s="5" t="inlineStr">
        <is>
          <t>Oceania diaspora corridor</t>
        </is>
      </c>
    </row>
    <row r="26">
      <c r="A26" s="5" t="inlineStr">
        <is>
          <t>Greece</t>
        </is>
      </c>
      <c r="B26" s="5" t="inlineStr">
        <is>
          <t>GRC</t>
        </is>
      </c>
      <c r="C26" s="5" t="inlineStr">
        <is>
          <t>B</t>
        </is>
      </c>
      <c r="D26" s="8">
        <f>Reconciled_Country_Flows!M24</f>
        <v/>
      </c>
      <c r="E26" s="6">
        <f>Reconciled_Country_Flows!D24</f>
        <v/>
      </c>
      <c r="F26" s="6">
        <f>Reconciled_Country_Flows!F24</f>
        <v/>
      </c>
      <c r="G26" s="6">
        <f>Reconciled_Country_Flows!H24</f>
        <v/>
      </c>
      <c r="H26" s="6">
        <f>Reconciled_Country_Flows!J24</f>
        <v/>
      </c>
      <c r="I26" s="6">
        <f>Reconciled_Country_Flows!L24</f>
        <v/>
      </c>
      <c r="J26" s="6">
        <f>Reconciled_Country_Flows!N24</f>
        <v/>
      </c>
      <c r="K26" s="5" t="inlineStr">
        <is>
          <t>Shipping/seafarer corridor relevance</t>
        </is>
      </c>
    </row>
    <row r="27">
      <c r="A27" s="5" t="inlineStr">
        <is>
          <t>Bahrain</t>
        </is>
      </c>
      <c r="B27" s="5" t="inlineStr">
        <is>
          <t>BHR</t>
        </is>
      </c>
      <c r="C27" s="5" t="inlineStr">
        <is>
          <t>A</t>
        </is>
      </c>
      <c r="D27" s="8">
        <f>Reconciled_Country_Flows!M25</f>
        <v/>
      </c>
      <c r="E27" s="6">
        <f>Reconciled_Country_Flows!D25</f>
        <v/>
      </c>
      <c r="F27" s="6">
        <f>Reconciled_Country_Flows!F25</f>
        <v/>
      </c>
      <c r="G27" s="6">
        <f>Reconciled_Country_Flows!H25</f>
        <v/>
      </c>
      <c r="H27" s="6">
        <f>Reconciled_Country_Flows!J25</f>
        <v/>
      </c>
      <c r="I27" s="6">
        <f>Reconciled_Country_Flows!L25</f>
        <v/>
      </c>
      <c r="J27" s="6">
        <f>Reconciled_Country_Flows!N25</f>
        <v/>
      </c>
      <c r="K27" s="5" t="inlineStr">
        <is>
          <t>Small GCC corridor</t>
        </is>
      </c>
    </row>
    <row r="28">
      <c r="A28" s="5" t="inlineStr">
        <is>
          <t>Liberia</t>
        </is>
      </c>
      <c r="B28" s="5" t="inlineStr">
        <is>
          <t>LBR</t>
        </is>
      </c>
      <c r="C28" s="5" t="inlineStr">
        <is>
          <t>C</t>
        </is>
      </c>
      <c r="D28" s="8">
        <f>Reconciled_Country_Flows!M26</f>
        <v/>
      </c>
      <c r="E28" s="6">
        <f>Reconciled_Country_Flows!D26</f>
        <v/>
      </c>
      <c r="F28" s="6">
        <f>Reconciled_Country_Flows!F26</f>
        <v/>
      </c>
      <c r="G28" s="6">
        <f>Reconciled_Country_Flows!H26</f>
        <v/>
      </c>
      <c r="H28" s="6">
        <f>Reconciled_Country_Flows!J26</f>
        <v/>
      </c>
      <c r="I28" s="6">
        <f>Reconciled_Country_Flows!L26</f>
        <v/>
      </c>
      <c r="J28" s="6">
        <f>Reconciled_Country_Flows!N26</f>
        <v/>
      </c>
      <c r="K28" s="5" t="inlineStr">
        <is>
          <t>Maritime flag/state related corridor</t>
        </is>
      </c>
    </row>
    <row r="29">
      <c r="A29" s="5" t="inlineStr">
        <is>
          <t>Netherlands</t>
        </is>
      </c>
      <c r="B29" s="5" t="inlineStr">
        <is>
          <t>NLD</t>
        </is>
      </c>
      <c r="C29" s="5" t="inlineStr">
        <is>
          <t>B</t>
        </is>
      </c>
      <c r="D29" s="8">
        <f>Reconciled_Country_Flows!M27</f>
        <v/>
      </c>
      <c r="E29" s="6">
        <f>Reconciled_Country_Flows!D27</f>
        <v/>
      </c>
      <c r="F29" s="6">
        <f>Reconciled_Country_Flows!F27</f>
        <v/>
      </c>
      <c r="G29" s="6">
        <f>Reconciled_Country_Flows!H27</f>
        <v/>
      </c>
      <c r="H29" s="6">
        <f>Reconciled_Country_Flows!J27</f>
        <v/>
      </c>
      <c r="I29" s="6">
        <f>Reconciled_Country_Flows!L27</f>
        <v/>
      </c>
      <c r="J29" s="6">
        <f>Reconciled_Country_Flows!N27</f>
        <v/>
      </c>
      <c r="K29" s="5" t="inlineStr">
        <is>
          <t>European corridor</t>
        </is>
      </c>
    </row>
    <row r="30">
      <c r="A30" s="5" t="inlineStr">
        <is>
          <t>Italy</t>
        </is>
      </c>
      <c r="B30" s="5" t="inlineStr">
        <is>
          <t>ITA</t>
        </is>
      </c>
      <c r="C30" s="5" t="inlineStr">
        <is>
          <t>B</t>
        </is>
      </c>
      <c r="D30" s="8">
        <f>Reconciled_Country_Flows!M28</f>
        <v/>
      </c>
      <c r="E30" s="6">
        <f>Reconciled_Country_Flows!D28</f>
        <v/>
      </c>
      <c r="F30" s="6">
        <f>Reconciled_Country_Flows!F28</f>
        <v/>
      </c>
      <c r="G30" s="6">
        <f>Reconciled_Country_Flows!H28</f>
        <v/>
      </c>
      <c r="H30" s="6">
        <f>Reconciled_Country_Flows!J28</f>
        <v/>
      </c>
      <c r="I30" s="6">
        <f>Reconciled_Country_Flows!L28</f>
        <v/>
      </c>
      <c r="J30" s="6">
        <f>Reconciled_Country_Flows!N28</f>
        <v/>
      </c>
      <c r="K30" s="5" t="inlineStr">
        <is>
          <t>European corridor</t>
        </is>
      </c>
    </row>
    <row r="31">
      <c r="A31" s="5" t="inlineStr">
        <is>
          <t>Norway</t>
        </is>
      </c>
      <c r="B31" s="5" t="inlineStr">
        <is>
          <t>NOR</t>
        </is>
      </c>
      <c r="C31" s="5" t="inlineStr">
        <is>
          <t>B</t>
        </is>
      </c>
      <c r="D31" s="8">
        <f>Reconciled_Country_Flows!M29</f>
        <v/>
      </c>
      <c r="E31" s="6">
        <f>Reconciled_Country_Flows!D29</f>
        <v/>
      </c>
      <c r="F31" s="6">
        <f>Reconciled_Country_Flows!F29</f>
        <v/>
      </c>
      <c r="G31" s="6">
        <f>Reconciled_Country_Flows!H29</f>
        <v/>
      </c>
      <c r="H31" s="6">
        <f>Reconciled_Country_Flows!J29</f>
        <v/>
      </c>
      <c r="I31" s="6">
        <f>Reconciled_Country_Flows!L29</f>
        <v/>
      </c>
      <c r="J31" s="6">
        <f>Reconciled_Country_Flows!N29</f>
        <v/>
      </c>
      <c r="K31" s="5" t="inlineStr">
        <is>
          <t>Shipping and high-income corridor</t>
        </is>
      </c>
    </row>
    <row r="32">
      <c r="A32" s="5" t="inlineStr">
        <is>
          <t>New Zealand</t>
        </is>
      </c>
      <c r="B32" s="5" t="inlineStr">
        <is>
          <t>NZL</t>
        </is>
      </c>
      <c r="C32" s="5" t="inlineStr">
        <is>
          <t>B</t>
        </is>
      </c>
      <c r="D32" s="8">
        <f>Reconciled_Country_Flows!M30</f>
        <v/>
      </c>
      <c r="E32" s="6">
        <f>Reconciled_Country_Flows!D30</f>
        <v/>
      </c>
      <c r="F32" s="6">
        <f>Reconciled_Country_Flows!F30</f>
        <v/>
      </c>
      <c r="G32" s="6">
        <f>Reconciled_Country_Flows!H30</f>
        <v/>
      </c>
      <c r="H32" s="6">
        <f>Reconciled_Country_Flows!J30</f>
        <v/>
      </c>
      <c r="I32" s="6">
        <f>Reconciled_Country_Flows!L30</f>
        <v/>
      </c>
      <c r="J32" s="6">
        <f>Reconciled_Country_Flows!N30</f>
        <v/>
      </c>
      <c r="K32" s="5" t="inlineStr">
        <is>
          <t>Oceania corridor</t>
        </is>
      </c>
    </row>
    <row r="33">
      <c r="A33" s="5" t="inlineStr">
        <is>
          <t>Israel</t>
        </is>
      </c>
      <c r="B33" s="5" t="inlineStr">
        <is>
          <t>ISR</t>
        </is>
      </c>
      <c r="C33" s="5" t="inlineStr">
        <is>
          <t>B</t>
        </is>
      </c>
      <c r="D33" s="8">
        <f>Reconciled_Country_Flows!M31</f>
        <v/>
      </c>
      <c r="E33" s="6">
        <f>Reconciled_Country_Flows!D31</f>
        <v/>
      </c>
      <c r="F33" s="6">
        <f>Reconciled_Country_Flows!F31</f>
        <v/>
      </c>
      <c r="G33" s="6">
        <f>Reconciled_Country_Flows!H31</f>
        <v/>
      </c>
      <c r="H33" s="6">
        <f>Reconciled_Country_Flows!J31</f>
        <v/>
      </c>
      <c r="I33" s="6">
        <f>Reconciled_Country_Flows!L31</f>
        <v/>
      </c>
      <c r="J33" s="6">
        <f>Reconciled_Country_Flows!N31</f>
        <v/>
      </c>
      <c r="K33" s="5" t="inlineStr">
        <is>
          <t>Middle East services/care corridor</t>
        </is>
      </c>
    </row>
    <row r="34">
      <c r="A34" s="5" t="inlineStr">
        <is>
          <t>Macao, SAR China</t>
        </is>
      </c>
      <c r="B34" s="5" t="inlineStr">
        <is>
          <t>MAC</t>
        </is>
      </c>
      <c r="C34" s="5" t="inlineStr">
        <is>
          <t>C</t>
        </is>
      </c>
      <c r="D34" s="8">
        <f>Reconciled_Country_Flows!M32</f>
        <v/>
      </c>
      <c r="E34" s="6">
        <f>Reconciled_Country_Flows!D32</f>
        <v/>
      </c>
      <c r="F34" s="6">
        <f>Reconciled_Country_Flows!F32</f>
        <v/>
      </c>
      <c r="G34" s="6">
        <f>Reconciled_Country_Flows!H32</f>
        <v/>
      </c>
      <c r="H34" s="6">
        <f>Reconciled_Country_Flows!J32</f>
        <v/>
      </c>
      <c r="I34" s="6">
        <f>Reconciled_Country_Flows!L32</f>
        <v/>
      </c>
      <c r="J34" s="6">
        <f>Reconciled_Country_Flows!N32</f>
        <v/>
      </c>
      <c r="K34" s="5" t="inlineStr">
        <is>
          <t>Small SAR China corridor</t>
        </is>
      </c>
    </row>
    <row r="35">
      <c r="A35" s="5" t="inlineStr">
        <is>
          <t>Other Countries</t>
        </is>
      </c>
      <c r="B35" s="5" t="inlineStr">
        <is>
          <t>OTH</t>
        </is>
      </c>
      <c r="C35" s="5" t="inlineStr">
        <is>
          <t>C</t>
        </is>
      </c>
      <c r="D35" s="8">
        <f>Reconciled_Country_Flows!M33</f>
        <v/>
      </c>
      <c r="E35" s="6">
        <f>Reconciled_Country_Flows!D33</f>
        <v/>
      </c>
      <c r="F35" s="6">
        <f>Reconciled_Country_Flows!F33</f>
        <v/>
      </c>
      <c r="G35" s="6">
        <f>Reconciled_Country_Flows!H33</f>
        <v/>
      </c>
      <c r="H35" s="6">
        <f>Reconciled_Country_Flows!J33</f>
        <v/>
      </c>
      <c r="I35" s="6">
        <f>Reconciled_Country_Flows!L33</f>
        <v/>
      </c>
      <c r="J35" s="6">
        <f>Reconciled_Country_Flows!N33</f>
        <v/>
      </c>
      <c r="K35" s="5" t="inlineStr">
        <is>
          <t>Residual after named disclosed countries; includes small Europe, Asia, Africa and unspecified routing</t>
        </is>
      </c>
    </row>
  </sheetData>
  <mergeCells count="2">
    <mergeCell ref="A2:K2"/>
    <mergeCell ref="A1:K1"/>
  </mergeCells>
  <pageMargins left="0.75" right="0.75" top="1" bottom="1" header="0.5" footer="0.5"/>
  <pageSetup scale="100"/>
</worksheet>
</file>

<file path=xl/worksheets/sheet3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F9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38" customWidth="1" min="4" max="4"/>
    <col width="15" customWidth="1" min="5" max="5"/>
    <col width="38" customWidth="1" min="6" max="6"/>
  </cols>
  <sheetData>
    <row r="1" ht="24" customHeight="1">
      <c r="A1" s="1" t="inlineStr">
        <is>
          <t>Philippines Remittance Model - Sources &amp; Method</t>
        </is>
      </c>
      <c r="B1" s="2" t="n"/>
      <c r="C1" s="2" t="n"/>
      <c r="D1" s="2" t="n"/>
      <c r="E1" s="2" t="n"/>
      <c r="F1" s="2" t="n"/>
    </row>
    <row r="2" ht="34" customHeight="1">
      <c r="A2" s="3" t="inlineStr">
        <is>
          <t>Evidence register and methodology notes for Philippines remittance total, country-flow allocation, and future projection/model tabs.</t>
        </is>
      </c>
      <c r="B2" s="2" t="n"/>
      <c r="C2" s="2" t="n"/>
      <c r="D2" s="2" t="n"/>
      <c r="E2" s="2" t="n"/>
      <c r="F2" s="2" t="n"/>
    </row>
    <row r="3"/>
    <row r="4">
      <c r="A4" s="4" t="inlineStr">
        <is>
          <t>Category</t>
        </is>
      </c>
      <c r="B4" s="4" t="inlineStr">
        <is>
          <t>Source</t>
        </is>
      </c>
      <c r="C4" s="4" t="inlineStr">
        <is>
          <t>Link / Reference</t>
        </is>
      </c>
      <c r="D4" s="4" t="inlineStr">
        <is>
          <t>Usage in Workbook</t>
        </is>
      </c>
      <c r="E4" s="4" t="inlineStr">
        <is>
          <t>Confidence</t>
        </is>
      </c>
      <c r="F4" s="4" t="inlineStr">
        <is>
          <t>Key Limitation / Treatment</t>
        </is>
      </c>
    </row>
    <row r="5">
      <c r="A5" s="5" t="inlineStr">
        <is>
          <t>Official Philippines totals</t>
        </is>
      </c>
      <c r="B5" s="5" t="inlineStr">
        <is>
          <t>World Bank WDI - Personal remittances, received (current US$), indicator BX.TRF.PWKR.CD.DT</t>
        </is>
      </c>
      <c r="C5" s="5" t="inlineStr">
        <is>
          <t>https://api.worldbank.org/v2/country/PHL/indicator/BX.TRF.PWKR.CD.DT?format=json&amp;per_page=100&amp;date=2009:2025</t>
        </is>
      </c>
      <c r="D5" s="5" t="inlineStr">
        <is>
          <t>Primary annual USD baseline for Philippines_Total_YOY from 2009-2024.</t>
        </is>
      </c>
      <c r="E5" s="5" t="inlineStr">
        <is>
          <t>High</t>
        </is>
      </c>
      <c r="F5" s="5" t="inlineStr">
        <is>
          <t>World Bank Philippines 2025 value is not yet populated; 2025 is handled separately.</t>
        </is>
      </c>
    </row>
    <row r="6">
      <c r="A6" s="5" t="inlineStr">
        <is>
          <t>2025 personal-remittance growth anchor</t>
        </is>
      </c>
      <c r="B6" s="5" t="inlineStr">
        <is>
          <t>BSP 2025 full-year remittance releases / public reporting</t>
        </is>
      </c>
      <c r="C6" s="5" t="inlineStr">
        <is>
          <t>https://www.bworldonline.com/top-stories/2026/02/16/730762/ofw-remittances-soar-to-all-time-high-35-63-billion-in-2025/</t>
        </is>
      </c>
      <c r="D6" s="5" t="inlineStr">
        <is>
          <t>Applies BSP-reported +3.3% personal-remittance growth to 2024 WDI to estimate WDI-like 2025 total.</t>
        </is>
      </c>
      <c r="E6" s="5" t="inlineStr">
        <is>
          <t>Medium-High</t>
        </is>
      </c>
      <c r="F6" s="5" t="inlineStr">
        <is>
          <t>BSP and WDI absolute levels differ; growth-rate bridge is disclosed.</t>
        </is>
      </c>
    </row>
    <row r="7">
      <c r="A7" s="5" t="inlineStr">
        <is>
          <t>Country split anchor</t>
        </is>
      </c>
      <c r="B7" s="5" t="inlineStr">
        <is>
          <t>BSP Table 11 - Overseas Filipino Cash Remittances by Country</t>
        </is>
      </c>
      <c r="C7" s="5" t="inlineStr">
        <is>
          <t>https://www.bsp.gov.ph/statistics/external/Table%2011.pdf</t>
        </is>
      </c>
      <c r="D7" s="5" t="inlineStr">
        <is>
          <t>Anchors source-country shares for 2023, 2024 and 2025.</t>
        </is>
      </c>
      <c r="E7" s="5" t="inlineStr">
        <is>
          <t>High</t>
        </is>
      </c>
      <c r="F7" s="5" t="inlineStr">
        <is>
          <t>BSP Table 11 is cash-remittance basis, not personal-remittance basis.</t>
        </is>
      </c>
    </row>
    <row r="8">
      <c r="A8" s="5" t="inlineStr">
        <is>
          <t>Country-flow allocation method</t>
        </is>
      </c>
      <c r="B8" s="5" t="inlineStr">
        <is>
          <t>Workbook tabs Country_Flows_2020_2025, Corridor_Evidence and Reconciled_Country_Flows</t>
        </is>
      </c>
      <c r="C8" s="5" t="inlineStr">
        <is>
          <t>Internal workbook tabs</t>
        </is>
      </c>
      <c r="D8" s="5" t="inlineStr">
        <is>
          <t>Allocates annual totals across source countries and reconciles each year to Philippines_Total_YOY.</t>
        </is>
      </c>
      <c r="E8" s="5" t="inlineStr">
        <is>
          <t>Model-derived</t>
        </is>
      </c>
      <c r="F8" s="5" t="inlineStr">
        <is>
          <t>Country-level values are estimates unless directly disclosed; confidence tiers identify precision level.</t>
        </is>
      </c>
    </row>
    <row r="9">
      <c r="A9" s="5" t="inlineStr">
        <is>
          <t>Projection method</t>
        </is>
      </c>
      <c r="B9" s="5" t="inlineStr">
        <is>
          <t>Workbook tabs Proj_Assumptions_26_31 and Total_Projection_26_31</t>
        </is>
      </c>
      <c r="C9" s="5" t="inlineStr">
        <is>
          <t>Internal workbook tabs</t>
        </is>
      </c>
      <c r="D9" s="5" t="inlineStr">
        <is>
          <t>Builds low/base/high projected totals from the 2025 provisional baseline.</t>
        </is>
      </c>
      <c r="E9" s="5" t="inlineStr">
        <is>
          <t>Model-derived</t>
        </is>
      </c>
      <c r="F9" s="5" t="inlineStr">
        <is>
          <t>Not a BSP/World Bank forecast; investor scenario planning only.</t>
        </is>
      </c>
    </row>
  </sheetData>
  <mergeCells count="2">
    <mergeCell ref="A2:F2"/>
    <mergeCell ref="A1:F1"/>
  </mergeCells>
  <pageMargins left="0.75" right="0.75" top="1" bottom="1" header="0.5" footer="0.5"/>
  <pageSetup scale="100"/>
</worksheet>
</file>

<file path=xl/worksheets/sheet4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L94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17" customWidth="1" min="3" max="3"/>
    <col width="11" customWidth="1" min="4" max="4"/>
    <col width="11" customWidth="1" min="5" max="5"/>
    <col width="38" customWidth="1" min="6" max="6"/>
    <col width="38" customWidth="1" min="7" max="7"/>
    <col width="38" customWidth="1" min="8" max="8"/>
    <col width="38" customWidth="1" min="9" max="9"/>
    <col width="38" customWidth="1" min="10" max="10"/>
    <col width="38" customWidth="1" min="11" max="11"/>
    <col width="38" customWidth="1" min="12" max="12"/>
  </cols>
  <sheetData>
    <row r="1" ht="24" customHeight="1">
      <c r="A1" s="1" t="inlineStr">
        <is>
          <t>Philippines Country Flow Scenarios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 ht="34" customHeight="1">
      <c r="A2" s="3" t="inlineStr">
        <is>
          <t>Downside/base/upside scenario bands around estimated country-flow allocations. Base case links to Country_Flows_2020_2025; bands vary by confidence tier.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Confidence Tier</t>
        </is>
      </c>
      <c r="D4" s="4" t="inlineStr">
        <is>
          <t>Band %</t>
        </is>
      </c>
      <c r="E4" s="4" t="inlineStr">
        <is>
          <t>Scenario</t>
        </is>
      </c>
      <c r="F4" s="4" t="inlineStr">
        <is>
          <t>2020 (US$)</t>
        </is>
      </c>
      <c r="G4" s="4" t="inlineStr">
        <is>
          <t>2021 (US$)</t>
        </is>
      </c>
      <c r="H4" s="4" t="inlineStr">
        <is>
          <t>2022 (US$)</t>
        </is>
      </c>
      <c r="I4" s="4" t="inlineStr">
        <is>
          <t>2023 (US$)</t>
        </is>
      </c>
      <c r="J4" s="4" t="inlineStr">
        <is>
          <t>2024 (US$)</t>
        </is>
      </c>
      <c r="K4" s="4" t="inlineStr">
        <is>
          <t>2025 (US$)</t>
        </is>
      </c>
      <c r="L4" s="4" t="inlineStr">
        <is>
          <t>Method / Interpretation</t>
        </is>
      </c>
    </row>
    <row r="5">
      <c r="A5" s="5" t="inlineStr">
        <is>
          <t>United States of America</t>
        </is>
      </c>
      <c r="B5" s="5" t="inlineStr">
        <is>
          <t>USA</t>
        </is>
      </c>
      <c r="C5" s="5" t="inlineStr">
        <is>
          <t>A</t>
        </is>
      </c>
      <c r="D5" s="8" t="n">
        <v>0.1</v>
      </c>
      <c r="E5" s="5" t="inlineStr">
        <is>
          <t>Downside</t>
        </is>
      </c>
      <c r="F5" s="6">
        <f>Country_Flows_2020_2025!E7*0.9</f>
        <v/>
      </c>
      <c r="G5" s="6">
        <f>Country_Flows_2020_2025!F7*0.9</f>
        <v/>
      </c>
      <c r="H5" s="6">
        <f>Country_Flows_2020_2025!G7*0.9</f>
        <v/>
      </c>
      <c r="I5" s="6">
        <f>Country_Flows_2020_2025!H7*0.9</f>
        <v/>
      </c>
      <c r="J5" s="6">
        <f>Country_Flows_2020_2025!I7*0.9</f>
        <v/>
      </c>
      <c r="K5" s="6">
        <f>Country_Flows_2020_2025!J7*0.9</f>
        <v/>
      </c>
      <c r="L5" s="5" t="inlineStr">
        <is>
          <t>Lower allocation / corridor underperformance. Largest BSP-reported source; note US correspondent bank routing caveat</t>
        </is>
      </c>
    </row>
    <row r="6">
      <c r="A6" s="5" t="inlineStr">
        <is>
          <t>United States of America</t>
        </is>
      </c>
      <c r="B6" s="5" t="inlineStr">
        <is>
          <t>USA</t>
        </is>
      </c>
      <c r="C6" s="5" t="inlineStr">
        <is>
          <t>A</t>
        </is>
      </c>
      <c r="D6" s="8" t="n">
        <v>0.1</v>
      </c>
      <c r="E6" s="5" t="inlineStr">
        <is>
          <t>Base</t>
        </is>
      </c>
      <c r="F6" s="6">
        <f>Country_Flows_2020_2025!E7*1</f>
        <v/>
      </c>
      <c r="G6" s="6">
        <f>Country_Flows_2020_2025!F7*1</f>
        <v/>
      </c>
      <c r="H6" s="6">
        <f>Country_Flows_2020_2025!G7*1</f>
        <v/>
      </c>
      <c r="I6" s="6">
        <f>Country_Flows_2020_2025!H7*1</f>
        <v/>
      </c>
      <c r="J6" s="6">
        <f>Country_Flows_2020_2025!I7*1</f>
        <v/>
      </c>
      <c r="K6" s="6">
        <f>Country_Flows_2020_2025!J7*1</f>
        <v/>
      </c>
      <c r="L6" s="5" t="inlineStr">
        <is>
          <t>Base allocation from Country_Flows_2020_2025. Largest BSP-reported source; note US correspondent bank routing caveat</t>
        </is>
      </c>
    </row>
    <row r="7">
      <c r="A7" s="5" t="inlineStr">
        <is>
          <t>United States of America</t>
        </is>
      </c>
      <c r="B7" s="5" t="inlineStr">
        <is>
          <t>USA</t>
        </is>
      </c>
      <c r="C7" s="5" t="inlineStr">
        <is>
          <t>A</t>
        </is>
      </c>
      <c r="D7" s="8" t="n">
        <v>0.1</v>
      </c>
      <c r="E7" s="5" t="inlineStr">
        <is>
          <t>Upside</t>
        </is>
      </c>
      <c r="F7" s="6">
        <f>Country_Flows_2020_2025!E7*1.1</f>
        <v/>
      </c>
      <c r="G7" s="6">
        <f>Country_Flows_2020_2025!F7*1.1</f>
        <v/>
      </c>
      <c r="H7" s="6">
        <f>Country_Flows_2020_2025!G7*1.1</f>
        <v/>
      </c>
      <c r="I7" s="6">
        <f>Country_Flows_2020_2025!H7*1.1</f>
        <v/>
      </c>
      <c r="J7" s="6">
        <f>Country_Flows_2020_2025!I7*1.1</f>
        <v/>
      </c>
      <c r="K7" s="6">
        <f>Country_Flows_2020_2025!J7*1.1</f>
        <v/>
      </c>
      <c r="L7" s="5" t="inlineStr">
        <is>
          <t>Higher allocation / stronger corridor monetisation. Largest BSP-reported source; note US correspondent bank routing caveat</t>
        </is>
      </c>
    </row>
    <row r="8">
      <c r="A8" s="5" t="inlineStr">
        <is>
          <t>Singapore</t>
        </is>
      </c>
      <c r="B8" s="5" t="inlineStr">
        <is>
          <t>SGP</t>
        </is>
      </c>
      <c r="C8" s="5" t="inlineStr">
        <is>
          <t>A</t>
        </is>
      </c>
      <c r="D8" s="8" t="n">
        <v>0.1</v>
      </c>
      <c r="E8" s="5" t="inlineStr">
        <is>
          <t>Downside</t>
        </is>
      </c>
      <c r="F8" s="6">
        <f>Country_Flows_2020_2025!E8*0.9</f>
        <v/>
      </c>
      <c r="G8" s="6">
        <f>Country_Flows_2020_2025!F8*0.9</f>
        <v/>
      </c>
      <c r="H8" s="6">
        <f>Country_Flows_2020_2025!G8*0.9</f>
        <v/>
      </c>
      <c r="I8" s="6">
        <f>Country_Flows_2020_2025!H8*0.9</f>
        <v/>
      </c>
      <c r="J8" s="6">
        <f>Country_Flows_2020_2025!I8*0.9</f>
        <v/>
      </c>
      <c r="K8" s="6">
        <f>Country_Flows_2020_2025!J8*0.9</f>
        <v/>
      </c>
      <c r="L8" s="5" t="inlineStr">
        <is>
          <t>Lower allocation / corridor underperformance. Second-largest source in 2025; high digital/correspondent relevance</t>
        </is>
      </c>
    </row>
    <row r="9">
      <c r="A9" s="5" t="inlineStr">
        <is>
          <t>Singapore</t>
        </is>
      </c>
      <c r="B9" s="5" t="inlineStr">
        <is>
          <t>SGP</t>
        </is>
      </c>
      <c r="C9" s="5" t="inlineStr">
        <is>
          <t>A</t>
        </is>
      </c>
      <c r="D9" s="8" t="n">
        <v>0.1</v>
      </c>
      <c r="E9" s="5" t="inlineStr">
        <is>
          <t>Base</t>
        </is>
      </c>
      <c r="F9" s="6">
        <f>Country_Flows_2020_2025!E8*1</f>
        <v/>
      </c>
      <c r="G9" s="6">
        <f>Country_Flows_2020_2025!F8*1</f>
        <v/>
      </c>
      <c r="H9" s="6">
        <f>Country_Flows_2020_2025!G8*1</f>
        <v/>
      </c>
      <c r="I9" s="6">
        <f>Country_Flows_2020_2025!H8*1</f>
        <v/>
      </c>
      <c r="J9" s="6">
        <f>Country_Flows_2020_2025!I8*1</f>
        <v/>
      </c>
      <c r="K9" s="6">
        <f>Country_Flows_2020_2025!J8*1</f>
        <v/>
      </c>
      <c r="L9" s="5" t="inlineStr">
        <is>
          <t>Base allocation from Country_Flows_2020_2025. Second-largest source in 2025; high digital/correspondent relevance</t>
        </is>
      </c>
    </row>
    <row r="10">
      <c r="A10" s="5" t="inlineStr">
        <is>
          <t>Singapore</t>
        </is>
      </c>
      <c r="B10" s="5" t="inlineStr">
        <is>
          <t>SGP</t>
        </is>
      </c>
      <c r="C10" s="5" t="inlineStr">
        <is>
          <t>A</t>
        </is>
      </c>
      <c r="D10" s="8" t="n">
        <v>0.1</v>
      </c>
      <c r="E10" s="5" t="inlineStr">
        <is>
          <t>Upside</t>
        </is>
      </c>
      <c r="F10" s="6">
        <f>Country_Flows_2020_2025!E8*1.1</f>
        <v/>
      </c>
      <c r="G10" s="6">
        <f>Country_Flows_2020_2025!F8*1.1</f>
        <v/>
      </c>
      <c r="H10" s="6">
        <f>Country_Flows_2020_2025!G8*1.1</f>
        <v/>
      </c>
      <c r="I10" s="6">
        <f>Country_Flows_2020_2025!H8*1.1</f>
        <v/>
      </c>
      <c r="J10" s="6">
        <f>Country_Flows_2020_2025!I8*1.1</f>
        <v/>
      </c>
      <c r="K10" s="6">
        <f>Country_Flows_2020_2025!J8*1.1</f>
        <v/>
      </c>
      <c r="L10" s="5" t="inlineStr">
        <is>
          <t>Higher allocation / stronger corridor monetisation. Second-largest source in 2025; high digital/correspondent relevance</t>
        </is>
      </c>
    </row>
    <row r="11">
      <c r="A11" s="5" t="inlineStr">
        <is>
          <t>Saudi Arabia</t>
        </is>
      </c>
      <c r="B11" s="5" t="inlineStr">
        <is>
          <t>SAU</t>
        </is>
      </c>
      <c r="C11" s="5" t="inlineStr">
        <is>
          <t>A</t>
        </is>
      </c>
      <c r="D11" s="8" t="n">
        <v>0.1</v>
      </c>
      <c r="E11" s="5" t="inlineStr">
        <is>
          <t>Downside</t>
        </is>
      </c>
      <c r="F11" s="6">
        <f>Country_Flows_2020_2025!E9*0.9</f>
        <v/>
      </c>
      <c r="G11" s="6">
        <f>Country_Flows_2020_2025!F9*0.9</f>
        <v/>
      </c>
      <c r="H11" s="6">
        <f>Country_Flows_2020_2025!G9*0.9</f>
        <v/>
      </c>
      <c r="I11" s="6">
        <f>Country_Flows_2020_2025!H9*0.9</f>
        <v/>
      </c>
      <c r="J11" s="6">
        <f>Country_Flows_2020_2025!I9*0.9</f>
        <v/>
      </c>
      <c r="K11" s="6">
        <f>Country_Flows_2020_2025!J9*0.9</f>
        <v/>
      </c>
      <c r="L11" s="5" t="inlineStr">
        <is>
          <t>Lower allocation / corridor underperformance. Core OFW labour corridor</t>
        </is>
      </c>
    </row>
    <row r="12">
      <c r="A12" s="5" t="inlineStr">
        <is>
          <t>Saudi Arabia</t>
        </is>
      </c>
      <c r="B12" s="5" t="inlineStr">
        <is>
          <t>SAU</t>
        </is>
      </c>
      <c r="C12" s="5" t="inlineStr">
        <is>
          <t>A</t>
        </is>
      </c>
      <c r="D12" s="8" t="n">
        <v>0.1</v>
      </c>
      <c r="E12" s="5" t="inlineStr">
        <is>
          <t>Base</t>
        </is>
      </c>
      <c r="F12" s="6">
        <f>Country_Flows_2020_2025!E9*1</f>
        <v/>
      </c>
      <c r="G12" s="6">
        <f>Country_Flows_2020_2025!F9*1</f>
        <v/>
      </c>
      <c r="H12" s="6">
        <f>Country_Flows_2020_2025!G9*1</f>
        <v/>
      </c>
      <c r="I12" s="6">
        <f>Country_Flows_2020_2025!H9*1</f>
        <v/>
      </c>
      <c r="J12" s="6">
        <f>Country_Flows_2020_2025!I9*1</f>
        <v/>
      </c>
      <c r="K12" s="6">
        <f>Country_Flows_2020_2025!J9*1</f>
        <v/>
      </c>
      <c r="L12" s="5" t="inlineStr">
        <is>
          <t>Base allocation from Country_Flows_2020_2025. Core OFW labour corridor</t>
        </is>
      </c>
    </row>
    <row r="13">
      <c r="A13" s="5" t="inlineStr">
        <is>
          <t>Saudi Arabia</t>
        </is>
      </c>
      <c r="B13" s="5" t="inlineStr">
        <is>
          <t>SAU</t>
        </is>
      </c>
      <c r="C13" s="5" t="inlineStr">
        <is>
          <t>A</t>
        </is>
      </c>
      <c r="D13" s="8" t="n">
        <v>0.1</v>
      </c>
      <c r="E13" s="5" t="inlineStr">
        <is>
          <t>Upside</t>
        </is>
      </c>
      <c r="F13" s="6">
        <f>Country_Flows_2020_2025!E9*1.1</f>
        <v/>
      </c>
      <c r="G13" s="6">
        <f>Country_Flows_2020_2025!F9*1.1</f>
        <v/>
      </c>
      <c r="H13" s="6">
        <f>Country_Flows_2020_2025!G9*1.1</f>
        <v/>
      </c>
      <c r="I13" s="6">
        <f>Country_Flows_2020_2025!H9*1.1</f>
        <v/>
      </c>
      <c r="J13" s="6">
        <f>Country_Flows_2020_2025!I9*1.1</f>
        <v/>
      </c>
      <c r="K13" s="6">
        <f>Country_Flows_2020_2025!J9*1.1</f>
        <v/>
      </c>
      <c r="L13" s="5" t="inlineStr">
        <is>
          <t>Higher allocation / stronger corridor monetisation. Core OFW labour corridor</t>
        </is>
      </c>
    </row>
    <row r="14">
      <c r="A14" s="5" t="inlineStr">
        <is>
          <t>Japan</t>
        </is>
      </c>
      <c r="B14" s="5" t="inlineStr">
        <is>
          <t>JPN</t>
        </is>
      </c>
      <c r="C14" s="5" t="inlineStr">
        <is>
          <t>A</t>
        </is>
      </c>
      <c r="D14" s="8" t="n">
        <v>0.1</v>
      </c>
      <c r="E14" s="5" t="inlineStr">
        <is>
          <t>Downside</t>
        </is>
      </c>
      <c r="F14" s="6">
        <f>Country_Flows_2020_2025!E10*0.9</f>
        <v/>
      </c>
      <c r="G14" s="6">
        <f>Country_Flows_2020_2025!F10*0.9</f>
        <v/>
      </c>
      <c r="H14" s="6">
        <f>Country_Flows_2020_2025!G10*0.9</f>
        <v/>
      </c>
      <c r="I14" s="6">
        <f>Country_Flows_2020_2025!H10*0.9</f>
        <v/>
      </c>
      <c r="J14" s="6">
        <f>Country_Flows_2020_2025!I10*0.9</f>
        <v/>
      </c>
      <c r="K14" s="6">
        <f>Country_Flows_2020_2025!J10*0.9</f>
        <v/>
      </c>
      <c r="L14" s="5" t="inlineStr">
        <is>
          <t>Lower allocation / corridor underperformance. Major Asian source corridor</t>
        </is>
      </c>
    </row>
    <row r="15">
      <c r="A15" s="5" t="inlineStr">
        <is>
          <t>Japan</t>
        </is>
      </c>
      <c r="B15" s="5" t="inlineStr">
        <is>
          <t>JPN</t>
        </is>
      </c>
      <c r="C15" s="5" t="inlineStr">
        <is>
          <t>A</t>
        </is>
      </c>
      <c r="D15" s="8" t="n">
        <v>0.1</v>
      </c>
      <c r="E15" s="5" t="inlineStr">
        <is>
          <t>Base</t>
        </is>
      </c>
      <c r="F15" s="6">
        <f>Country_Flows_2020_2025!E10*1</f>
        <v/>
      </c>
      <c r="G15" s="6">
        <f>Country_Flows_2020_2025!F10*1</f>
        <v/>
      </c>
      <c r="H15" s="6">
        <f>Country_Flows_2020_2025!G10*1</f>
        <v/>
      </c>
      <c r="I15" s="6">
        <f>Country_Flows_2020_2025!H10*1</f>
        <v/>
      </c>
      <c r="J15" s="6">
        <f>Country_Flows_2020_2025!I10*1</f>
        <v/>
      </c>
      <c r="K15" s="6">
        <f>Country_Flows_2020_2025!J10*1</f>
        <v/>
      </c>
      <c r="L15" s="5" t="inlineStr">
        <is>
          <t>Base allocation from Country_Flows_2020_2025. Major Asian source corridor</t>
        </is>
      </c>
    </row>
    <row r="16">
      <c r="A16" s="5" t="inlineStr">
        <is>
          <t>Japan</t>
        </is>
      </c>
      <c r="B16" s="5" t="inlineStr">
        <is>
          <t>JPN</t>
        </is>
      </c>
      <c r="C16" s="5" t="inlineStr">
        <is>
          <t>A</t>
        </is>
      </c>
      <c r="D16" s="8" t="n">
        <v>0.1</v>
      </c>
      <c r="E16" s="5" t="inlineStr">
        <is>
          <t>Upside</t>
        </is>
      </c>
      <c r="F16" s="6">
        <f>Country_Flows_2020_2025!E10*1.1</f>
        <v/>
      </c>
      <c r="G16" s="6">
        <f>Country_Flows_2020_2025!F10*1.1</f>
        <v/>
      </c>
      <c r="H16" s="6">
        <f>Country_Flows_2020_2025!G10*1.1</f>
        <v/>
      </c>
      <c r="I16" s="6">
        <f>Country_Flows_2020_2025!H10*1.1</f>
        <v/>
      </c>
      <c r="J16" s="6">
        <f>Country_Flows_2020_2025!I10*1.1</f>
        <v/>
      </c>
      <c r="K16" s="6">
        <f>Country_Flows_2020_2025!J10*1.1</f>
        <v/>
      </c>
      <c r="L16" s="5" t="inlineStr">
        <is>
          <t>Higher allocation / stronger corridor monetisation. Major Asian source corridor</t>
        </is>
      </c>
    </row>
    <row r="17">
      <c r="A17" s="5" t="inlineStr">
        <is>
          <t>United Kingdom</t>
        </is>
      </c>
      <c r="B17" s="5" t="inlineStr">
        <is>
          <t>GBR</t>
        </is>
      </c>
      <c r="C17" s="5" t="inlineStr">
        <is>
          <t>A</t>
        </is>
      </c>
      <c r="D17" s="8" t="n">
        <v>0.1</v>
      </c>
      <c r="E17" s="5" t="inlineStr">
        <is>
          <t>Downside</t>
        </is>
      </c>
      <c r="F17" s="6">
        <f>Country_Flows_2020_2025!E11*0.9</f>
        <v/>
      </c>
      <c r="G17" s="6">
        <f>Country_Flows_2020_2025!F11*0.9</f>
        <v/>
      </c>
      <c r="H17" s="6">
        <f>Country_Flows_2020_2025!G11*0.9</f>
        <v/>
      </c>
      <c r="I17" s="6">
        <f>Country_Flows_2020_2025!H11*0.9</f>
        <v/>
      </c>
      <c r="J17" s="6">
        <f>Country_Flows_2020_2025!I11*0.9</f>
        <v/>
      </c>
      <c r="K17" s="6">
        <f>Country_Flows_2020_2025!J11*0.9</f>
        <v/>
      </c>
      <c r="L17" s="5" t="inlineStr">
        <is>
          <t>Lower allocation / corridor underperformance. Major European source; professional/seafarer route relevance</t>
        </is>
      </c>
    </row>
    <row r="18">
      <c r="A18" s="5" t="inlineStr">
        <is>
          <t>United Kingdom</t>
        </is>
      </c>
      <c r="B18" s="5" t="inlineStr">
        <is>
          <t>GBR</t>
        </is>
      </c>
      <c r="C18" s="5" t="inlineStr">
        <is>
          <t>A</t>
        </is>
      </c>
      <c r="D18" s="8" t="n">
        <v>0.1</v>
      </c>
      <c r="E18" s="5" t="inlineStr">
        <is>
          <t>Base</t>
        </is>
      </c>
      <c r="F18" s="6">
        <f>Country_Flows_2020_2025!E11*1</f>
        <v/>
      </c>
      <c r="G18" s="6">
        <f>Country_Flows_2020_2025!F11*1</f>
        <v/>
      </c>
      <c r="H18" s="6">
        <f>Country_Flows_2020_2025!G11*1</f>
        <v/>
      </c>
      <c r="I18" s="6">
        <f>Country_Flows_2020_2025!H11*1</f>
        <v/>
      </c>
      <c r="J18" s="6">
        <f>Country_Flows_2020_2025!I11*1</f>
        <v/>
      </c>
      <c r="K18" s="6">
        <f>Country_Flows_2020_2025!J11*1</f>
        <v/>
      </c>
      <c r="L18" s="5" t="inlineStr">
        <is>
          <t>Base allocation from Country_Flows_2020_2025. Major European source; professional/seafarer route relevance</t>
        </is>
      </c>
    </row>
    <row r="19">
      <c r="A19" s="5" t="inlineStr">
        <is>
          <t>United Kingdom</t>
        </is>
      </c>
      <c r="B19" s="5" t="inlineStr">
        <is>
          <t>GBR</t>
        </is>
      </c>
      <c r="C19" s="5" t="inlineStr">
        <is>
          <t>A</t>
        </is>
      </c>
      <c r="D19" s="8" t="n">
        <v>0.1</v>
      </c>
      <c r="E19" s="5" t="inlineStr">
        <is>
          <t>Upside</t>
        </is>
      </c>
      <c r="F19" s="6">
        <f>Country_Flows_2020_2025!E11*1.1</f>
        <v/>
      </c>
      <c r="G19" s="6">
        <f>Country_Flows_2020_2025!F11*1.1</f>
        <v/>
      </c>
      <c r="H19" s="6">
        <f>Country_Flows_2020_2025!G11*1.1</f>
        <v/>
      </c>
      <c r="I19" s="6">
        <f>Country_Flows_2020_2025!H11*1.1</f>
        <v/>
      </c>
      <c r="J19" s="6">
        <f>Country_Flows_2020_2025!I11*1.1</f>
        <v/>
      </c>
      <c r="K19" s="6">
        <f>Country_Flows_2020_2025!J11*1.1</f>
        <v/>
      </c>
      <c r="L19" s="5" t="inlineStr">
        <is>
          <t>Higher allocation / stronger corridor monetisation. Major European source; professional/seafarer route relevance</t>
        </is>
      </c>
    </row>
    <row r="20">
      <c r="A20" s="5" t="inlineStr">
        <is>
          <t>United Arab Emirates</t>
        </is>
      </c>
      <c r="B20" s="5" t="inlineStr">
        <is>
          <t>ARE</t>
        </is>
      </c>
      <c r="C20" s="5" t="inlineStr">
        <is>
          <t>A</t>
        </is>
      </c>
      <c r="D20" s="8" t="n">
        <v>0.1</v>
      </c>
      <c r="E20" s="5" t="inlineStr">
        <is>
          <t>Downside</t>
        </is>
      </c>
      <c r="F20" s="6">
        <f>Country_Flows_2020_2025!E12*0.9</f>
        <v/>
      </c>
      <c r="G20" s="6">
        <f>Country_Flows_2020_2025!F12*0.9</f>
        <v/>
      </c>
      <c r="H20" s="6">
        <f>Country_Flows_2020_2025!G12*0.9</f>
        <v/>
      </c>
      <c r="I20" s="6">
        <f>Country_Flows_2020_2025!H12*0.9</f>
        <v/>
      </c>
      <c r="J20" s="6">
        <f>Country_Flows_2020_2025!I12*0.9</f>
        <v/>
      </c>
      <c r="K20" s="6">
        <f>Country_Flows_2020_2025!J12*0.9</f>
        <v/>
      </c>
      <c r="L20" s="5" t="inlineStr">
        <is>
          <t>Lower allocation / corridor underperformance. Major GCC corridor</t>
        </is>
      </c>
    </row>
    <row r="21">
      <c r="A21" s="5" t="inlineStr">
        <is>
          <t>United Arab Emirates</t>
        </is>
      </c>
      <c r="B21" s="5" t="inlineStr">
        <is>
          <t>ARE</t>
        </is>
      </c>
      <c r="C21" s="5" t="inlineStr">
        <is>
          <t>A</t>
        </is>
      </c>
      <c r="D21" s="8" t="n">
        <v>0.1</v>
      </c>
      <c r="E21" s="5" t="inlineStr">
        <is>
          <t>Base</t>
        </is>
      </c>
      <c r="F21" s="6">
        <f>Country_Flows_2020_2025!E12*1</f>
        <v/>
      </c>
      <c r="G21" s="6">
        <f>Country_Flows_2020_2025!F12*1</f>
        <v/>
      </c>
      <c r="H21" s="6">
        <f>Country_Flows_2020_2025!G12*1</f>
        <v/>
      </c>
      <c r="I21" s="6">
        <f>Country_Flows_2020_2025!H12*1</f>
        <v/>
      </c>
      <c r="J21" s="6">
        <f>Country_Flows_2020_2025!I12*1</f>
        <v/>
      </c>
      <c r="K21" s="6">
        <f>Country_Flows_2020_2025!J12*1</f>
        <v/>
      </c>
      <c r="L21" s="5" t="inlineStr">
        <is>
          <t>Base allocation from Country_Flows_2020_2025. Major GCC corridor</t>
        </is>
      </c>
    </row>
    <row r="22">
      <c r="A22" s="5" t="inlineStr">
        <is>
          <t>United Arab Emirates</t>
        </is>
      </c>
      <c r="B22" s="5" t="inlineStr">
        <is>
          <t>ARE</t>
        </is>
      </c>
      <c r="C22" s="5" t="inlineStr">
        <is>
          <t>A</t>
        </is>
      </c>
      <c r="D22" s="8" t="n">
        <v>0.1</v>
      </c>
      <c r="E22" s="5" t="inlineStr">
        <is>
          <t>Upside</t>
        </is>
      </c>
      <c r="F22" s="6">
        <f>Country_Flows_2020_2025!E12*1.1</f>
        <v/>
      </c>
      <c r="G22" s="6">
        <f>Country_Flows_2020_2025!F12*1.1</f>
        <v/>
      </c>
      <c r="H22" s="6">
        <f>Country_Flows_2020_2025!G12*1.1</f>
        <v/>
      </c>
      <c r="I22" s="6">
        <f>Country_Flows_2020_2025!H12*1.1</f>
        <v/>
      </c>
      <c r="J22" s="6">
        <f>Country_Flows_2020_2025!I12*1.1</f>
        <v/>
      </c>
      <c r="K22" s="6">
        <f>Country_Flows_2020_2025!J12*1.1</f>
        <v/>
      </c>
      <c r="L22" s="5" t="inlineStr">
        <is>
          <t>Higher allocation / stronger corridor monetisation. Major GCC corridor</t>
        </is>
      </c>
    </row>
    <row r="23">
      <c r="A23" s="5" t="inlineStr">
        <is>
          <t>Canada</t>
        </is>
      </c>
      <c r="B23" s="5" t="inlineStr">
        <is>
          <t>CAN</t>
        </is>
      </c>
      <c r="C23" s="5" t="inlineStr">
        <is>
          <t>A</t>
        </is>
      </c>
      <c r="D23" s="8" t="n">
        <v>0.1</v>
      </c>
      <c r="E23" s="5" t="inlineStr">
        <is>
          <t>Downside</t>
        </is>
      </c>
      <c r="F23" s="6">
        <f>Country_Flows_2020_2025!E13*0.9</f>
        <v/>
      </c>
      <c r="G23" s="6">
        <f>Country_Flows_2020_2025!F13*0.9</f>
        <v/>
      </c>
      <c r="H23" s="6">
        <f>Country_Flows_2020_2025!G13*0.9</f>
        <v/>
      </c>
      <c r="I23" s="6">
        <f>Country_Flows_2020_2025!H13*0.9</f>
        <v/>
      </c>
      <c r="J23" s="6">
        <f>Country_Flows_2020_2025!I13*0.9</f>
        <v/>
      </c>
      <c r="K23" s="6">
        <f>Country_Flows_2020_2025!J13*0.9</f>
        <v/>
      </c>
      <c r="L23" s="5" t="inlineStr">
        <is>
          <t>Lower allocation / corridor underperformance. Large North American diaspora corridor</t>
        </is>
      </c>
    </row>
    <row r="24">
      <c r="A24" s="5" t="inlineStr">
        <is>
          <t>Canada</t>
        </is>
      </c>
      <c r="B24" s="5" t="inlineStr">
        <is>
          <t>CAN</t>
        </is>
      </c>
      <c r="C24" s="5" t="inlineStr">
        <is>
          <t>A</t>
        </is>
      </c>
      <c r="D24" s="8" t="n">
        <v>0.1</v>
      </c>
      <c r="E24" s="5" t="inlineStr">
        <is>
          <t>Base</t>
        </is>
      </c>
      <c r="F24" s="6">
        <f>Country_Flows_2020_2025!E13*1</f>
        <v/>
      </c>
      <c r="G24" s="6">
        <f>Country_Flows_2020_2025!F13*1</f>
        <v/>
      </c>
      <c r="H24" s="6">
        <f>Country_Flows_2020_2025!G13*1</f>
        <v/>
      </c>
      <c r="I24" s="6">
        <f>Country_Flows_2020_2025!H13*1</f>
        <v/>
      </c>
      <c r="J24" s="6">
        <f>Country_Flows_2020_2025!I13*1</f>
        <v/>
      </c>
      <c r="K24" s="6">
        <f>Country_Flows_2020_2025!J13*1</f>
        <v/>
      </c>
      <c r="L24" s="5" t="inlineStr">
        <is>
          <t>Base allocation from Country_Flows_2020_2025. Large North American diaspora corridor</t>
        </is>
      </c>
    </row>
    <row r="25">
      <c r="A25" s="5" t="inlineStr">
        <is>
          <t>Canada</t>
        </is>
      </c>
      <c r="B25" s="5" t="inlineStr">
        <is>
          <t>CAN</t>
        </is>
      </c>
      <c r="C25" s="5" t="inlineStr">
        <is>
          <t>A</t>
        </is>
      </c>
      <c r="D25" s="8" t="n">
        <v>0.1</v>
      </c>
      <c r="E25" s="5" t="inlineStr">
        <is>
          <t>Upside</t>
        </is>
      </c>
      <c r="F25" s="6">
        <f>Country_Flows_2020_2025!E13*1.1</f>
        <v/>
      </c>
      <c r="G25" s="6">
        <f>Country_Flows_2020_2025!F13*1.1</f>
        <v/>
      </c>
      <c r="H25" s="6">
        <f>Country_Flows_2020_2025!G13*1.1</f>
        <v/>
      </c>
      <c r="I25" s="6">
        <f>Country_Flows_2020_2025!H13*1.1</f>
        <v/>
      </c>
      <c r="J25" s="6">
        <f>Country_Flows_2020_2025!I13*1.1</f>
        <v/>
      </c>
      <c r="K25" s="6">
        <f>Country_Flows_2020_2025!J13*1.1</f>
        <v/>
      </c>
      <c r="L25" s="5" t="inlineStr">
        <is>
          <t>Higher allocation / stronger corridor monetisation. Large North American diaspora corridor</t>
        </is>
      </c>
    </row>
    <row r="26">
      <c r="A26" s="5" t="inlineStr">
        <is>
          <t>Qatar</t>
        </is>
      </c>
      <c r="B26" s="5" t="inlineStr">
        <is>
          <t>QAT</t>
        </is>
      </c>
      <c r="C26" s="5" t="inlineStr">
        <is>
          <t>A</t>
        </is>
      </c>
      <c r="D26" s="8" t="n">
        <v>0.1</v>
      </c>
      <c r="E26" s="5" t="inlineStr">
        <is>
          <t>Downside</t>
        </is>
      </c>
      <c r="F26" s="6">
        <f>Country_Flows_2020_2025!E14*0.9</f>
        <v/>
      </c>
      <c r="G26" s="6">
        <f>Country_Flows_2020_2025!F14*0.9</f>
        <v/>
      </c>
      <c r="H26" s="6">
        <f>Country_Flows_2020_2025!G14*0.9</f>
        <v/>
      </c>
      <c r="I26" s="6">
        <f>Country_Flows_2020_2025!H14*0.9</f>
        <v/>
      </c>
      <c r="J26" s="6">
        <f>Country_Flows_2020_2025!I14*0.9</f>
        <v/>
      </c>
      <c r="K26" s="6">
        <f>Country_Flows_2020_2025!J14*0.9</f>
        <v/>
      </c>
      <c r="L26" s="5" t="inlineStr">
        <is>
          <t>Lower allocation / corridor underperformance. Core GCC corridor</t>
        </is>
      </c>
    </row>
    <row r="27">
      <c r="A27" s="5" t="inlineStr">
        <is>
          <t>Qatar</t>
        </is>
      </c>
      <c r="B27" s="5" t="inlineStr">
        <is>
          <t>QAT</t>
        </is>
      </c>
      <c r="C27" s="5" t="inlineStr">
        <is>
          <t>A</t>
        </is>
      </c>
      <c r="D27" s="8" t="n">
        <v>0.1</v>
      </c>
      <c r="E27" s="5" t="inlineStr">
        <is>
          <t>Base</t>
        </is>
      </c>
      <c r="F27" s="6">
        <f>Country_Flows_2020_2025!E14*1</f>
        <v/>
      </c>
      <c r="G27" s="6">
        <f>Country_Flows_2020_2025!F14*1</f>
        <v/>
      </c>
      <c r="H27" s="6">
        <f>Country_Flows_2020_2025!G14*1</f>
        <v/>
      </c>
      <c r="I27" s="6">
        <f>Country_Flows_2020_2025!H14*1</f>
        <v/>
      </c>
      <c r="J27" s="6">
        <f>Country_Flows_2020_2025!I14*1</f>
        <v/>
      </c>
      <c r="K27" s="6">
        <f>Country_Flows_2020_2025!J14*1</f>
        <v/>
      </c>
      <c r="L27" s="5" t="inlineStr">
        <is>
          <t>Base allocation from Country_Flows_2020_2025. Core GCC corridor</t>
        </is>
      </c>
    </row>
    <row r="28">
      <c r="A28" s="5" t="inlineStr">
        <is>
          <t>Qatar</t>
        </is>
      </c>
      <c r="B28" s="5" t="inlineStr">
        <is>
          <t>QAT</t>
        </is>
      </c>
      <c r="C28" s="5" t="inlineStr">
        <is>
          <t>A</t>
        </is>
      </c>
      <c r="D28" s="8" t="n">
        <v>0.1</v>
      </c>
      <c r="E28" s="5" t="inlineStr">
        <is>
          <t>Upside</t>
        </is>
      </c>
      <c r="F28" s="6">
        <f>Country_Flows_2020_2025!E14*1.1</f>
        <v/>
      </c>
      <c r="G28" s="6">
        <f>Country_Flows_2020_2025!F14*1.1</f>
        <v/>
      </c>
      <c r="H28" s="6">
        <f>Country_Flows_2020_2025!G14*1.1</f>
        <v/>
      </c>
      <c r="I28" s="6">
        <f>Country_Flows_2020_2025!H14*1.1</f>
        <v/>
      </c>
      <c r="J28" s="6">
        <f>Country_Flows_2020_2025!I14*1.1</f>
        <v/>
      </c>
      <c r="K28" s="6">
        <f>Country_Flows_2020_2025!J14*1.1</f>
        <v/>
      </c>
      <c r="L28" s="5" t="inlineStr">
        <is>
          <t>Higher allocation / stronger corridor monetisation. Core GCC corridor</t>
        </is>
      </c>
    </row>
    <row r="29">
      <c r="A29" s="5" t="inlineStr">
        <is>
          <t>Taiwan, Republic of China</t>
        </is>
      </c>
      <c r="B29" s="5" t="inlineStr">
        <is>
          <t>TWN</t>
        </is>
      </c>
      <c r="C29" s="5" t="inlineStr">
        <is>
          <t>B</t>
        </is>
      </c>
      <c r="D29" s="8" t="n">
        <v>0.18</v>
      </c>
      <c r="E29" s="5" t="inlineStr">
        <is>
          <t>Downside</t>
        </is>
      </c>
      <c r="F29" s="6">
        <f>Country_Flows_2020_2025!E15*0.8200000000000001</f>
        <v/>
      </c>
      <c r="G29" s="6">
        <f>Country_Flows_2020_2025!F15*0.8200000000000001</f>
        <v/>
      </c>
      <c r="H29" s="6">
        <f>Country_Flows_2020_2025!G15*0.8200000000000001</f>
        <v/>
      </c>
      <c r="I29" s="6">
        <f>Country_Flows_2020_2025!H15*0.8200000000000001</f>
        <v/>
      </c>
      <c r="J29" s="6">
        <f>Country_Flows_2020_2025!I15*0.8200000000000001</f>
        <v/>
      </c>
      <c r="K29" s="6">
        <f>Country_Flows_2020_2025!J15*0.8200000000000001</f>
        <v/>
      </c>
      <c r="L29" s="5" t="inlineStr">
        <is>
          <t>Lower allocation / corridor underperformance. Manufacturing/workforce and family-support corridor</t>
        </is>
      </c>
    </row>
    <row r="30">
      <c r="A30" s="5" t="inlineStr">
        <is>
          <t>Taiwan, Republic of China</t>
        </is>
      </c>
      <c r="B30" s="5" t="inlineStr">
        <is>
          <t>TWN</t>
        </is>
      </c>
      <c r="C30" s="5" t="inlineStr">
        <is>
          <t>B</t>
        </is>
      </c>
      <c r="D30" s="8" t="n">
        <v>0.18</v>
      </c>
      <c r="E30" s="5" t="inlineStr">
        <is>
          <t>Base</t>
        </is>
      </c>
      <c r="F30" s="6">
        <f>Country_Flows_2020_2025!E15*1</f>
        <v/>
      </c>
      <c r="G30" s="6">
        <f>Country_Flows_2020_2025!F15*1</f>
        <v/>
      </c>
      <c r="H30" s="6">
        <f>Country_Flows_2020_2025!G15*1</f>
        <v/>
      </c>
      <c r="I30" s="6">
        <f>Country_Flows_2020_2025!H15*1</f>
        <v/>
      </c>
      <c r="J30" s="6">
        <f>Country_Flows_2020_2025!I15*1</f>
        <v/>
      </c>
      <c r="K30" s="6">
        <f>Country_Flows_2020_2025!J15*1</f>
        <v/>
      </c>
      <c r="L30" s="5" t="inlineStr">
        <is>
          <t>Base allocation from Country_Flows_2020_2025. Manufacturing/workforce and family-support corridor</t>
        </is>
      </c>
    </row>
    <row r="31">
      <c r="A31" s="5" t="inlineStr">
        <is>
          <t>Taiwan, Republic of China</t>
        </is>
      </c>
      <c r="B31" s="5" t="inlineStr">
        <is>
          <t>TWN</t>
        </is>
      </c>
      <c r="C31" s="5" t="inlineStr">
        <is>
          <t>B</t>
        </is>
      </c>
      <c r="D31" s="8" t="n">
        <v>0.18</v>
      </c>
      <c r="E31" s="5" t="inlineStr">
        <is>
          <t>Upside</t>
        </is>
      </c>
      <c r="F31" s="6">
        <f>Country_Flows_2020_2025!E15*1.18</f>
        <v/>
      </c>
      <c r="G31" s="6">
        <f>Country_Flows_2020_2025!F15*1.18</f>
        <v/>
      </c>
      <c r="H31" s="6">
        <f>Country_Flows_2020_2025!G15*1.18</f>
        <v/>
      </c>
      <c r="I31" s="6">
        <f>Country_Flows_2020_2025!H15*1.18</f>
        <v/>
      </c>
      <c r="J31" s="6">
        <f>Country_Flows_2020_2025!I15*1.18</f>
        <v/>
      </c>
      <c r="K31" s="6">
        <f>Country_Flows_2020_2025!J15*1.18</f>
        <v/>
      </c>
      <c r="L31" s="5" t="inlineStr">
        <is>
          <t>Higher allocation / stronger corridor monetisation. Manufacturing/workforce and family-support corridor</t>
        </is>
      </c>
    </row>
    <row r="32">
      <c r="A32" s="5" t="inlineStr">
        <is>
          <t>Hong Kong, SAR China</t>
        </is>
      </c>
      <c r="B32" s="5" t="inlineStr">
        <is>
          <t>HKG</t>
        </is>
      </c>
      <c r="C32" s="5" t="inlineStr">
        <is>
          <t>B</t>
        </is>
      </c>
      <c r="D32" s="8" t="n">
        <v>0.18</v>
      </c>
      <c r="E32" s="5" t="inlineStr">
        <is>
          <t>Downside</t>
        </is>
      </c>
      <c r="F32" s="6">
        <f>Country_Flows_2020_2025!E16*0.8200000000000001</f>
        <v/>
      </c>
      <c r="G32" s="6">
        <f>Country_Flows_2020_2025!F16*0.8200000000000001</f>
        <v/>
      </c>
      <c r="H32" s="6">
        <f>Country_Flows_2020_2025!G16*0.8200000000000001</f>
        <v/>
      </c>
      <c r="I32" s="6">
        <f>Country_Flows_2020_2025!H16*0.8200000000000001</f>
        <v/>
      </c>
      <c r="J32" s="6">
        <f>Country_Flows_2020_2025!I16*0.8200000000000001</f>
        <v/>
      </c>
      <c r="K32" s="6">
        <f>Country_Flows_2020_2025!J16*0.8200000000000001</f>
        <v/>
      </c>
      <c r="L32" s="5" t="inlineStr">
        <is>
          <t>Lower allocation / corridor underperformance. Domestic worker / services corridor</t>
        </is>
      </c>
    </row>
    <row r="33">
      <c r="A33" s="5" t="inlineStr">
        <is>
          <t>Hong Kong, SAR China</t>
        </is>
      </c>
      <c r="B33" s="5" t="inlineStr">
        <is>
          <t>HKG</t>
        </is>
      </c>
      <c r="C33" s="5" t="inlineStr">
        <is>
          <t>B</t>
        </is>
      </c>
      <c r="D33" s="8" t="n">
        <v>0.18</v>
      </c>
      <c r="E33" s="5" t="inlineStr">
        <is>
          <t>Base</t>
        </is>
      </c>
      <c r="F33" s="6">
        <f>Country_Flows_2020_2025!E16*1</f>
        <v/>
      </c>
      <c r="G33" s="6">
        <f>Country_Flows_2020_2025!F16*1</f>
        <v/>
      </c>
      <c r="H33" s="6">
        <f>Country_Flows_2020_2025!G16*1</f>
        <v/>
      </c>
      <c r="I33" s="6">
        <f>Country_Flows_2020_2025!H16*1</f>
        <v/>
      </c>
      <c r="J33" s="6">
        <f>Country_Flows_2020_2025!I16*1</f>
        <v/>
      </c>
      <c r="K33" s="6">
        <f>Country_Flows_2020_2025!J16*1</f>
        <v/>
      </c>
      <c r="L33" s="5" t="inlineStr">
        <is>
          <t>Base allocation from Country_Flows_2020_2025. Domestic worker / services corridor</t>
        </is>
      </c>
    </row>
    <row r="34">
      <c r="A34" s="5" t="inlineStr">
        <is>
          <t>Hong Kong, SAR China</t>
        </is>
      </c>
      <c r="B34" s="5" t="inlineStr">
        <is>
          <t>HKG</t>
        </is>
      </c>
      <c r="C34" s="5" t="inlineStr">
        <is>
          <t>B</t>
        </is>
      </c>
      <c r="D34" s="8" t="n">
        <v>0.18</v>
      </c>
      <c r="E34" s="5" t="inlineStr">
        <is>
          <t>Upside</t>
        </is>
      </c>
      <c r="F34" s="6">
        <f>Country_Flows_2020_2025!E16*1.18</f>
        <v/>
      </c>
      <c r="G34" s="6">
        <f>Country_Flows_2020_2025!F16*1.18</f>
        <v/>
      </c>
      <c r="H34" s="6">
        <f>Country_Flows_2020_2025!G16*1.18</f>
        <v/>
      </c>
      <c r="I34" s="6">
        <f>Country_Flows_2020_2025!H16*1.18</f>
        <v/>
      </c>
      <c r="J34" s="6">
        <f>Country_Flows_2020_2025!I16*1.18</f>
        <v/>
      </c>
      <c r="K34" s="6">
        <f>Country_Flows_2020_2025!J16*1.18</f>
        <v/>
      </c>
      <c r="L34" s="5" t="inlineStr">
        <is>
          <t>Higher allocation / stronger corridor monetisation. Domestic worker / services corridor</t>
        </is>
      </c>
    </row>
    <row r="35">
      <c r="A35" s="5" t="inlineStr">
        <is>
          <t>Korea (South)</t>
        </is>
      </c>
      <c r="B35" s="5" t="inlineStr">
        <is>
          <t>KOR</t>
        </is>
      </c>
      <c r="C35" s="5" t="inlineStr">
        <is>
          <t>B</t>
        </is>
      </c>
      <c r="D35" s="8" t="n">
        <v>0.18</v>
      </c>
      <c r="E35" s="5" t="inlineStr">
        <is>
          <t>Downside</t>
        </is>
      </c>
      <c r="F35" s="6">
        <f>Country_Flows_2020_2025!E17*0.8200000000000001</f>
        <v/>
      </c>
      <c r="G35" s="6">
        <f>Country_Flows_2020_2025!F17*0.8200000000000001</f>
        <v/>
      </c>
      <c r="H35" s="6">
        <f>Country_Flows_2020_2025!G17*0.8200000000000001</f>
        <v/>
      </c>
      <c r="I35" s="6">
        <f>Country_Flows_2020_2025!H17*0.8200000000000001</f>
        <v/>
      </c>
      <c r="J35" s="6">
        <f>Country_Flows_2020_2025!I17*0.8200000000000001</f>
        <v/>
      </c>
      <c r="K35" s="6">
        <f>Country_Flows_2020_2025!J17*0.8200000000000001</f>
        <v/>
      </c>
      <c r="L35" s="5" t="inlineStr">
        <is>
          <t>Lower allocation / corridor underperformance. Advanced Asia corridor</t>
        </is>
      </c>
    </row>
    <row r="36">
      <c r="A36" s="5" t="inlineStr">
        <is>
          <t>Korea (South)</t>
        </is>
      </c>
      <c r="B36" s="5" t="inlineStr">
        <is>
          <t>KOR</t>
        </is>
      </c>
      <c r="C36" s="5" t="inlineStr">
        <is>
          <t>B</t>
        </is>
      </c>
      <c r="D36" s="8" t="n">
        <v>0.18</v>
      </c>
      <c r="E36" s="5" t="inlineStr">
        <is>
          <t>Base</t>
        </is>
      </c>
      <c r="F36" s="6">
        <f>Country_Flows_2020_2025!E17*1</f>
        <v/>
      </c>
      <c r="G36" s="6">
        <f>Country_Flows_2020_2025!F17*1</f>
        <v/>
      </c>
      <c r="H36" s="6">
        <f>Country_Flows_2020_2025!G17*1</f>
        <v/>
      </c>
      <c r="I36" s="6">
        <f>Country_Flows_2020_2025!H17*1</f>
        <v/>
      </c>
      <c r="J36" s="6">
        <f>Country_Flows_2020_2025!I17*1</f>
        <v/>
      </c>
      <c r="K36" s="6">
        <f>Country_Flows_2020_2025!J17*1</f>
        <v/>
      </c>
      <c r="L36" s="5" t="inlineStr">
        <is>
          <t>Base allocation from Country_Flows_2020_2025. Advanced Asia corridor</t>
        </is>
      </c>
    </row>
    <row r="37">
      <c r="A37" s="5" t="inlineStr">
        <is>
          <t>Korea (South)</t>
        </is>
      </c>
      <c r="B37" s="5" t="inlineStr">
        <is>
          <t>KOR</t>
        </is>
      </c>
      <c r="C37" s="5" t="inlineStr">
        <is>
          <t>B</t>
        </is>
      </c>
      <c r="D37" s="8" t="n">
        <v>0.18</v>
      </c>
      <c r="E37" s="5" t="inlineStr">
        <is>
          <t>Upside</t>
        </is>
      </c>
      <c r="F37" s="6">
        <f>Country_Flows_2020_2025!E17*1.18</f>
        <v/>
      </c>
      <c r="G37" s="6">
        <f>Country_Flows_2020_2025!F17*1.18</f>
        <v/>
      </c>
      <c r="H37" s="6">
        <f>Country_Flows_2020_2025!G17*1.18</f>
        <v/>
      </c>
      <c r="I37" s="6">
        <f>Country_Flows_2020_2025!H17*1.18</f>
        <v/>
      </c>
      <c r="J37" s="6">
        <f>Country_Flows_2020_2025!I17*1.18</f>
        <v/>
      </c>
      <c r="K37" s="6">
        <f>Country_Flows_2020_2025!J17*1.18</f>
        <v/>
      </c>
      <c r="L37" s="5" t="inlineStr">
        <is>
          <t>Higher allocation / stronger corridor monetisation. Advanced Asia corridor</t>
        </is>
      </c>
    </row>
    <row r="38">
      <c r="A38" s="5" t="inlineStr">
        <is>
          <t>Malaysia</t>
        </is>
      </c>
      <c r="B38" s="5" t="inlineStr">
        <is>
          <t>MYS</t>
        </is>
      </c>
      <c r="C38" s="5" t="inlineStr">
        <is>
          <t>B</t>
        </is>
      </c>
      <c r="D38" s="8" t="n">
        <v>0.18</v>
      </c>
      <c r="E38" s="5" t="inlineStr">
        <is>
          <t>Downside</t>
        </is>
      </c>
      <c r="F38" s="6">
        <f>Country_Flows_2020_2025!E18*0.8200000000000001</f>
        <v/>
      </c>
      <c r="G38" s="6">
        <f>Country_Flows_2020_2025!F18*0.8200000000000001</f>
        <v/>
      </c>
      <c r="H38" s="6">
        <f>Country_Flows_2020_2025!G18*0.8200000000000001</f>
        <v/>
      </c>
      <c r="I38" s="6">
        <f>Country_Flows_2020_2025!H18*0.8200000000000001</f>
        <v/>
      </c>
      <c r="J38" s="6">
        <f>Country_Flows_2020_2025!I18*0.8200000000000001</f>
        <v/>
      </c>
      <c r="K38" s="6">
        <f>Country_Flows_2020_2025!J18*0.8200000000000001</f>
        <v/>
      </c>
      <c r="L38" s="5" t="inlineStr">
        <is>
          <t>Lower allocation / corridor underperformance. ASEAN labour/services corridor</t>
        </is>
      </c>
    </row>
    <row r="39">
      <c r="A39" s="5" t="inlineStr">
        <is>
          <t>Malaysia</t>
        </is>
      </c>
      <c r="B39" s="5" t="inlineStr">
        <is>
          <t>MYS</t>
        </is>
      </c>
      <c r="C39" s="5" t="inlineStr">
        <is>
          <t>B</t>
        </is>
      </c>
      <c r="D39" s="8" t="n">
        <v>0.18</v>
      </c>
      <c r="E39" s="5" t="inlineStr">
        <is>
          <t>Base</t>
        </is>
      </c>
      <c r="F39" s="6">
        <f>Country_Flows_2020_2025!E18*1</f>
        <v/>
      </c>
      <c r="G39" s="6">
        <f>Country_Flows_2020_2025!F18*1</f>
        <v/>
      </c>
      <c r="H39" s="6">
        <f>Country_Flows_2020_2025!G18*1</f>
        <v/>
      </c>
      <c r="I39" s="6">
        <f>Country_Flows_2020_2025!H18*1</f>
        <v/>
      </c>
      <c r="J39" s="6">
        <f>Country_Flows_2020_2025!I18*1</f>
        <v/>
      </c>
      <c r="K39" s="6">
        <f>Country_Flows_2020_2025!J18*1</f>
        <v/>
      </c>
      <c r="L39" s="5" t="inlineStr">
        <is>
          <t>Base allocation from Country_Flows_2020_2025. ASEAN labour/services corridor</t>
        </is>
      </c>
    </row>
    <row r="40">
      <c r="A40" s="5" t="inlineStr">
        <is>
          <t>Malaysia</t>
        </is>
      </c>
      <c r="B40" s="5" t="inlineStr">
        <is>
          <t>MYS</t>
        </is>
      </c>
      <c r="C40" s="5" t="inlineStr">
        <is>
          <t>B</t>
        </is>
      </c>
      <c r="D40" s="8" t="n">
        <v>0.18</v>
      </c>
      <c r="E40" s="5" t="inlineStr">
        <is>
          <t>Upside</t>
        </is>
      </c>
      <c r="F40" s="6">
        <f>Country_Flows_2020_2025!E18*1.18</f>
        <v/>
      </c>
      <c r="G40" s="6">
        <f>Country_Flows_2020_2025!F18*1.18</f>
        <v/>
      </c>
      <c r="H40" s="6">
        <f>Country_Flows_2020_2025!G18*1.18</f>
        <v/>
      </c>
      <c r="I40" s="6">
        <f>Country_Flows_2020_2025!H18*1.18</f>
        <v/>
      </c>
      <c r="J40" s="6">
        <f>Country_Flows_2020_2025!I18*1.18</f>
        <v/>
      </c>
      <c r="K40" s="6">
        <f>Country_Flows_2020_2025!J18*1.18</f>
        <v/>
      </c>
      <c r="L40" s="5" t="inlineStr">
        <is>
          <t>Higher allocation / stronger corridor monetisation. ASEAN labour/services corridor</t>
        </is>
      </c>
    </row>
    <row r="41">
      <c r="A41" s="5" t="inlineStr">
        <is>
          <t>Germany</t>
        </is>
      </c>
      <c r="B41" s="5" t="inlineStr">
        <is>
          <t>DEU</t>
        </is>
      </c>
      <c r="C41" s="5" t="inlineStr">
        <is>
          <t>B</t>
        </is>
      </c>
      <c r="D41" s="8" t="n">
        <v>0.18</v>
      </c>
      <c r="E41" s="5" t="inlineStr">
        <is>
          <t>Downside</t>
        </is>
      </c>
      <c r="F41" s="6">
        <f>Country_Flows_2020_2025!E19*0.8200000000000001</f>
        <v/>
      </c>
      <c r="G41" s="6">
        <f>Country_Flows_2020_2025!F19*0.8200000000000001</f>
        <v/>
      </c>
      <c r="H41" s="6">
        <f>Country_Flows_2020_2025!G19*0.8200000000000001</f>
        <v/>
      </c>
      <c r="I41" s="6">
        <f>Country_Flows_2020_2025!H19*0.8200000000000001</f>
        <v/>
      </c>
      <c r="J41" s="6">
        <f>Country_Flows_2020_2025!I19*0.8200000000000001</f>
        <v/>
      </c>
      <c r="K41" s="6">
        <f>Country_Flows_2020_2025!J19*0.8200000000000001</f>
        <v/>
      </c>
      <c r="L41" s="5" t="inlineStr">
        <is>
          <t>Lower allocation / corridor underperformance. European professional/labour corridor</t>
        </is>
      </c>
    </row>
    <row r="42">
      <c r="A42" s="5" t="inlineStr">
        <is>
          <t>Germany</t>
        </is>
      </c>
      <c r="B42" s="5" t="inlineStr">
        <is>
          <t>DEU</t>
        </is>
      </c>
      <c r="C42" s="5" t="inlineStr">
        <is>
          <t>B</t>
        </is>
      </c>
      <c r="D42" s="8" t="n">
        <v>0.18</v>
      </c>
      <c r="E42" s="5" t="inlineStr">
        <is>
          <t>Base</t>
        </is>
      </c>
      <c r="F42" s="6">
        <f>Country_Flows_2020_2025!E19*1</f>
        <v/>
      </c>
      <c r="G42" s="6">
        <f>Country_Flows_2020_2025!F19*1</f>
        <v/>
      </c>
      <c r="H42" s="6">
        <f>Country_Flows_2020_2025!G19*1</f>
        <v/>
      </c>
      <c r="I42" s="6">
        <f>Country_Flows_2020_2025!H19*1</f>
        <v/>
      </c>
      <c r="J42" s="6">
        <f>Country_Flows_2020_2025!I19*1</f>
        <v/>
      </c>
      <c r="K42" s="6">
        <f>Country_Flows_2020_2025!J19*1</f>
        <v/>
      </c>
      <c r="L42" s="5" t="inlineStr">
        <is>
          <t>Base allocation from Country_Flows_2020_2025. European professional/labour corridor</t>
        </is>
      </c>
    </row>
    <row r="43">
      <c r="A43" s="5" t="inlineStr">
        <is>
          <t>Germany</t>
        </is>
      </c>
      <c r="B43" s="5" t="inlineStr">
        <is>
          <t>DEU</t>
        </is>
      </c>
      <c r="C43" s="5" t="inlineStr">
        <is>
          <t>B</t>
        </is>
      </c>
      <c r="D43" s="8" t="n">
        <v>0.18</v>
      </c>
      <c r="E43" s="5" t="inlineStr">
        <is>
          <t>Upside</t>
        </is>
      </c>
      <c r="F43" s="6">
        <f>Country_Flows_2020_2025!E19*1.18</f>
        <v/>
      </c>
      <c r="G43" s="6">
        <f>Country_Flows_2020_2025!F19*1.18</f>
        <v/>
      </c>
      <c r="H43" s="6">
        <f>Country_Flows_2020_2025!G19*1.18</f>
        <v/>
      </c>
      <c r="I43" s="6">
        <f>Country_Flows_2020_2025!H19*1.18</f>
        <v/>
      </c>
      <c r="J43" s="6">
        <f>Country_Flows_2020_2025!I19*1.18</f>
        <v/>
      </c>
      <c r="K43" s="6">
        <f>Country_Flows_2020_2025!J19*1.18</f>
        <v/>
      </c>
      <c r="L43" s="5" t="inlineStr">
        <is>
          <t>Higher allocation / stronger corridor monetisation. European professional/labour corridor</t>
        </is>
      </c>
    </row>
    <row r="44">
      <c r="A44" s="5" t="inlineStr">
        <is>
          <t>Kuwait</t>
        </is>
      </c>
      <c r="B44" s="5" t="inlineStr">
        <is>
          <t>KWT</t>
        </is>
      </c>
      <c r="C44" s="5" t="inlineStr">
        <is>
          <t>A</t>
        </is>
      </c>
      <c r="D44" s="8" t="n">
        <v>0.1</v>
      </c>
      <c r="E44" s="5" t="inlineStr">
        <is>
          <t>Downside</t>
        </is>
      </c>
      <c r="F44" s="6">
        <f>Country_Flows_2020_2025!E20*0.9</f>
        <v/>
      </c>
      <c r="G44" s="6">
        <f>Country_Flows_2020_2025!F20*0.9</f>
        <v/>
      </c>
      <c r="H44" s="6">
        <f>Country_Flows_2020_2025!G20*0.9</f>
        <v/>
      </c>
      <c r="I44" s="6">
        <f>Country_Flows_2020_2025!H20*0.9</f>
        <v/>
      </c>
      <c r="J44" s="6">
        <f>Country_Flows_2020_2025!I20*0.9</f>
        <v/>
      </c>
      <c r="K44" s="6">
        <f>Country_Flows_2020_2025!J20*0.9</f>
        <v/>
      </c>
      <c r="L44" s="5" t="inlineStr">
        <is>
          <t>Lower allocation / corridor underperformance. GCC labour corridor</t>
        </is>
      </c>
    </row>
    <row r="45">
      <c r="A45" s="5" t="inlineStr">
        <is>
          <t>Kuwait</t>
        </is>
      </c>
      <c r="B45" s="5" t="inlineStr">
        <is>
          <t>KWT</t>
        </is>
      </c>
      <c r="C45" s="5" t="inlineStr">
        <is>
          <t>A</t>
        </is>
      </c>
      <c r="D45" s="8" t="n">
        <v>0.1</v>
      </c>
      <c r="E45" s="5" t="inlineStr">
        <is>
          <t>Base</t>
        </is>
      </c>
      <c r="F45" s="6">
        <f>Country_Flows_2020_2025!E20*1</f>
        <v/>
      </c>
      <c r="G45" s="6">
        <f>Country_Flows_2020_2025!F20*1</f>
        <v/>
      </c>
      <c r="H45" s="6">
        <f>Country_Flows_2020_2025!G20*1</f>
        <v/>
      </c>
      <c r="I45" s="6">
        <f>Country_Flows_2020_2025!H20*1</f>
        <v/>
      </c>
      <c r="J45" s="6">
        <f>Country_Flows_2020_2025!I20*1</f>
        <v/>
      </c>
      <c r="K45" s="6">
        <f>Country_Flows_2020_2025!J20*1</f>
        <v/>
      </c>
      <c r="L45" s="5" t="inlineStr">
        <is>
          <t>Base allocation from Country_Flows_2020_2025. GCC labour corridor</t>
        </is>
      </c>
    </row>
    <row r="46">
      <c r="A46" s="5" t="inlineStr">
        <is>
          <t>Kuwait</t>
        </is>
      </c>
      <c r="B46" s="5" t="inlineStr">
        <is>
          <t>KWT</t>
        </is>
      </c>
      <c r="C46" s="5" t="inlineStr">
        <is>
          <t>A</t>
        </is>
      </c>
      <c r="D46" s="8" t="n">
        <v>0.1</v>
      </c>
      <c r="E46" s="5" t="inlineStr">
        <is>
          <t>Upside</t>
        </is>
      </c>
      <c r="F46" s="6">
        <f>Country_Flows_2020_2025!E20*1.1</f>
        <v/>
      </c>
      <c r="G46" s="6">
        <f>Country_Flows_2020_2025!F20*1.1</f>
        <v/>
      </c>
      <c r="H46" s="6">
        <f>Country_Flows_2020_2025!G20*1.1</f>
        <v/>
      </c>
      <c r="I46" s="6">
        <f>Country_Flows_2020_2025!H20*1.1</f>
        <v/>
      </c>
      <c r="J46" s="6">
        <f>Country_Flows_2020_2025!I20*1.1</f>
        <v/>
      </c>
      <c r="K46" s="6">
        <f>Country_Flows_2020_2025!J20*1.1</f>
        <v/>
      </c>
      <c r="L46" s="5" t="inlineStr">
        <is>
          <t>Higher allocation / stronger corridor monetisation. GCC labour corridor</t>
        </is>
      </c>
    </row>
    <row r="47">
      <c r="A47" s="5" t="inlineStr">
        <is>
          <t>Cyprus</t>
        </is>
      </c>
      <c r="B47" s="5" t="inlineStr">
        <is>
          <t>CYP</t>
        </is>
      </c>
      <c r="C47" s="5" t="inlineStr">
        <is>
          <t>B</t>
        </is>
      </c>
      <c r="D47" s="8" t="n">
        <v>0.18</v>
      </c>
      <c r="E47" s="5" t="inlineStr">
        <is>
          <t>Downside</t>
        </is>
      </c>
      <c r="F47" s="6">
        <f>Country_Flows_2020_2025!E21*0.8200000000000001</f>
        <v/>
      </c>
      <c r="G47" s="6">
        <f>Country_Flows_2020_2025!F21*0.8200000000000001</f>
        <v/>
      </c>
      <c r="H47" s="6">
        <f>Country_Flows_2020_2025!G21*0.8200000000000001</f>
        <v/>
      </c>
      <c r="I47" s="6">
        <f>Country_Flows_2020_2025!H21*0.8200000000000001</f>
        <v/>
      </c>
      <c r="J47" s="6">
        <f>Country_Flows_2020_2025!I21*0.8200000000000001</f>
        <v/>
      </c>
      <c r="K47" s="6">
        <f>Country_Flows_2020_2025!J21*0.8200000000000001</f>
        <v/>
      </c>
      <c r="L47" s="5" t="inlineStr">
        <is>
          <t>Lower allocation / corridor underperformance. Shipping/seafarer corridor relevance</t>
        </is>
      </c>
    </row>
    <row r="48">
      <c r="A48" s="5" t="inlineStr">
        <is>
          <t>Cyprus</t>
        </is>
      </c>
      <c r="B48" s="5" t="inlineStr">
        <is>
          <t>CYP</t>
        </is>
      </c>
      <c r="C48" s="5" t="inlineStr">
        <is>
          <t>B</t>
        </is>
      </c>
      <c r="D48" s="8" t="n">
        <v>0.18</v>
      </c>
      <c r="E48" s="5" t="inlineStr">
        <is>
          <t>Base</t>
        </is>
      </c>
      <c r="F48" s="6">
        <f>Country_Flows_2020_2025!E21*1</f>
        <v/>
      </c>
      <c r="G48" s="6">
        <f>Country_Flows_2020_2025!F21*1</f>
        <v/>
      </c>
      <c r="H48" s="6">
        <f>Country_Flows_2020_2025!G21*1</f>
        <v/>
      </c>
      <c r="I48" s="6">
        <f>Country_Flows_2020_2025!H21*1</f>
        <v/>
      </c>
      <c r="J48" s="6">
        <f>Country_Flows_2020_2025!I21*1</f>
        <v/>
      </c>
      <c r="K48" s="6">
        <f>Country_Flows_2020_2025!J21*1</f>
        <v/>
      </c>
      <c r="L48" s="5" t="inlineStr">
        <is>
          <t>Base allocation from Country_Flows_2020_2025. Shipping/seafarer corridor relevance</t>
        </is>
      </c>
    </row>
    <row r="49">
      <c r="A49" s="5" t="inlineStr">
        <is>
          <t>Cyprus</t>
        </is>
      </c>
      <c r="B49" s="5" t="inlineStr">
        <is>
          <t>CYP</t>
        </is>
      </c>
      <c r="C49" s="5" t="inlineStr">
        <is>
          <t>B</t>
        </is>
      </c>
      <c r="D49" s="8" t="n">
        <v>0.18</v>
      </c>
      <c r="E49" s="5" t="inlineStr">
        <is>
          <t>Upside</t>
        </is>
      </c>
      <c r="F49" s="6">
        <f>Country_Flows_2020_2025!E21*1.18</f>
        <v/>
      </c>
      <c r="G49" s="6">
        <f>Country_Flows_2020_2025!F21*1.18</f>
        <v/>
      </c>
      <c r="H49" s="6">
        <f>Country_Flows_2020_2025!G21*1.18</f>
        <v/>
      </c>
      <c r="I49" s="6">
        <f>Country_Flows_2020_2025!H21*1.18</f>
        <v/>
      </c>
      <c r="J49" s="6">
        <f>Country_Flows_2020_2025!I21*1.18</f>
        <v/>
      </c>
      <c r="K49" s="6">
        <f>Country_Flows_2020_2025!J21*1.18</f>
        <v/>
      </c>
      <c r="L49" s="5" t="inlineStr">
        <is>
          <t>Higher allocation / stronger corridor monetisation. Shipping/seafarer corridor relevance</t>
        </is>
      </c>
    </row>
    <row r="50">
      <c r="A50" s="5" t="inlineStr">
        <is>
          <t>Panama</t>
        </is>
      </c>
      <c r="B50" s="5" t="inlineStr">
        <is>
          <t>PAN</t>
        </is>
      </c>
      <c r="C50" s="5" t="inlineStr">
        <is>
          <t>B</t>
        </is>
      </c>
      <c r="D50" s="8" t="n">
        <v>0.18</v>
      </c>
      <c r="E50" s="5" t="inlineStr">
        <is>
          <t>Downside</t>
        </is>
      </c>
      <c r="F50" s="6">
        <f>Country_Flows_2020_2025!E22*0.8200000000000001</f>
        <v/>
      </c>
      <c r="G50" s="6">
        <f>Country_Flows_2020_2025!F22*0.8200000000000001</f>
        <v/>
      </c>
      <c r="H50" s="6">
        <f>Country_Flows_2020_2025!G22*0.8200000000000001</f>
        <v/>
      </c>
      <c r="I50" s="6">
        <f>Country_Flows_2020_2025!H22*0.8200000000000001</f>
        <v/>
      </c>
      <c r="J50" s="6">
        <f>Country_Flows_2020_2025!I22*0.8200000000000001</f>
        <v/>
      </c>
      <c r="K50" s="6">
        <f>Country_Flows_2020_2025!J22*0.8200000000000001</f>
        <v/>
      </c>
      <c r="L50" s="5" t="inlineStr">
        <is>
          <t>Lower allocation / corridor underperformance. Maritime/seafarer routing corridor</t>
        </is>
      </c>
    </row>
    <row r="51">
      <c r="A51" s="5" t="inlineStr">
        <is>
          <t>Panama</t>
        </is>
      </c>
      <c r="B51" s="5" t="inlineStr">
        <is>
          <t>PAN</t>
        </is>
      </c>
      <c r="C51" s="5" t="inlineStr">
        <is>
          <t>B</t>
        </is>
      </c>
      <c r="D51" s="8" t="n">
        <v>0.18</v>
      </c>
      <c r="E51" s="5" t="inlineStr">
        <is>
          <t>Base</t>
        </is>
      </c>
      <c r="F51" s="6">
        <f>Country_Flows_2020_2025!E22*1</f>
        <v/>
      </c>
      <c r="G51" s="6">
        <f>Country_Flows_2020_2025!F22*1</f>
        <v/>
      </c>
      <c r="H51" s="6">
        <f>Country_Flows_2020_2025!G22*1</f>
        <v/>
      </c>
      <c r="I51" s="6">
        <f>Country_Flows_2020_2025!H22*1</f>
        <v/>
      </c>
      <c r="J51" s="6">
        <f>Country_Flows_2020_2025!I22*1</f>
        <v/>
      </c>
      <c r="K51" s="6">
        <f>Country_Flows_2020_2025!J22*1</f>
        <v/>
      </c>
      <c r="L51" s="5" t="inlineStr">
        <is>
          <t>Base allocation from Country_Flows_2020_2025. Maritime/seafarer routing corridor</t>
        </is>
      </c>
    </row>
    <row r="52">
      <c r="A52" s="5" t="inlineStr">
        <is>
          <t>Panama</t>
        </is>
      </c>
      <c r="B52" s="5" t="inlineStr">
        <is>
          <t>PAN</t>
        </is>
      </c>
      <c r="C52" s="5" t="inlineStr">
        <is>
          <t>B</t>
        </is>
      </c>
      <c r="D52" s="8" t="n">
        <v>0.18</v>
      </c>
      <c r="E52" s="5" t="inlineStr">
        <is>
          <t>Upside</t>
        </is>
      </c>
      <c r="F52" s="6">
        <f>Country_Flows_2020_2025!E22*1.18</f>
        <v/>
      </c>
      <c r="G52" s="6">
        <f>Country_Flows_2020_2025!F22*1.18</f>
        <v/>
      </c>
      <c r="H52" s="6">
        <f>Country_Flows_2020_2025!G22*1.18</f>
        <v/>
      </c>
      <c r="I52" s="6">
        <f>Country_Flows_2020_2025!H22*1.18</f>
        <v/>
      </c>
      <c r="J52" s="6">
        <f>Country_Flows_2020_2025!I22*1.18</f>
        <v/>
      </c>
      <c r="K52" s="6">
        <f>Country_Flows_2020_2025!J22*1.18</f>
        <v/>
      </c>
      <c r="L52" s="5" t="inlineStr">
        <is>
          <t>Higher allocation / stronger corridor monetisation. Maritime/seafarer routing corridor</t>
        </is>
      </c>
    </row>
    <row r="53">
      <c r="A53" s="5" t="inlineStr">
        <is>
          <t>Oman</t>
        </is>
      </c>
      <c r="B53" s="5" t="inlineStr">
        <is>
          <t>OMN</t>
        </is>
      </c>
      <c r="C53" s="5" t="inlineStr">
        <is>
          <t>A</t>
        </is>
      </c>
      <c r="D53" s="8" t="n">
        <v>0.1</v>
      </c>
      <c r="E53" s="5" t="inlineStr">
        <is>
          <t>Downside</t>
        </is>
      </c>
      <c r="F53" s="6">
        <f>Country_Flows_2020_2025!E23*0.9</f>
        <v/>
      </c>
      <c r="G53" s="6">
        <f>Country_Flows_2020_2025!F23*0.9</f>
        <v/>
      </c>
      <c r="H53" s="6">
        <f>Country_Flows_2020_2025!G23*0.9</f>
        <v/>
      </c>
      <c r="I53" s="6">
        <f>Country_Flows_2020_2025!H23*0.9</f>
        <v/>
      </c>
      <c r="J53" s="6">
        <f>Country_Flows_2020_2025!I23*0.9</f>
        <v/>
      </c>
      <c r="K53" s="6">
        <f>Country_Flows_2020_2025!J23*0.9</f>
        <v/>
      </c>
      <c r="L53" s="5" t="inlineStr">
        <is>
          <t>Lower allocation / corridor underperformance. GCC labour corridor</t>
        </is>
      </c>
    </row>
    <row r="54">
      <c r="A54" s="5" t="inlineStr">
        <is>
          <t>Oman</t>
        </is>
      </c>
      <c r="B54" s="5" t="inlineStr">
        <is>
          <t>OMN</t>
        </is>
      </c>
      <c r="C54" s="5" t="inlineStr">
        <is>
          <t>A</t>
        </is>
      </c>
      <c r="D54" s="8" t="n">
        <v>0.1</v>
      </c>
      <c r="E54" s="5" t="inlineStr">
        <is>
          <t>Base</t>
        </is>
      </c>
      <c r="F54" s="6">
        <f>Country_Flows_2020_2025!E23*1</f>
        <v/>
      </c>
      <c r="G54" s="6">
        <f>Country_Flows_2020_2025!F23*1</f>
        <v/>
      </c>
      <c r="H54" s="6">
        <f>Country_Flows_2020_2025!G23*1</f>
        <v/>
      </c>
      <c r="I54" s="6">
        <f>Country_Flows_2020_2025!H23*1</f>
        <v/>
      </c>
      <c r="J54" s="6">
        <f>Country_Flows_2020_2025!I23*1</f>
        <v/>
      </c>
      <c r="K54" s="6">
        <f>Country_Flows_2020_2025!J23*1</f>
        <v/>
      </c>
      <c r="L54" s="5" t="inlineStr">
        <is>
          <t>Base allocation from Country_Flows_2020_2025. GCC labour corridor</t>
        </is>
      </c>
    </row>
    <row r="55">
      <c r="A55" s="5" t="inlineStr">
        <is>
          <t>Oman</t>
        </is>
      </c>
      <c r="B55" s="5" t="inlineStr">
        <is>
          <t>OMN</t>
        </is>
      </c>
      <c r="C55" s="5" t="inlineStr">
        <is>
          <t>A</t>
        </is>
      </c>
      <c r="D55" s="8" t="n">
        <v>0.1</v>
      </c>
      <c r="E55" s="5" t="inlineStr">
        <is>
          <t>Upside</t>
        </is>
      </c>
      <c r="F55" s="6">
        <f>Country_Flows_2020_2025!E23*1.1</f>
        <v/>
      </c>
      <c r="G55" s="6">
        <f>Country_Flows_2020_2025!F23*1.1</f>
        <v/>
      </c>
      <c r="H55" s="6">
        <f>Country_Flows_2020_2025!G23*1.1</f>
        <v/>
      </c>
      <c r="I55" s="6">
        <f>Country_Flows_2020_2025!H23*1.1</f>
        <v/>
      </c>
      <c r="J55" s="6">
        <f>Country_Flows_2020_2025!I23*1.1</f>
        <v/>
      </c>
      <c r="K55" s="6">
        <f>Country_Flows_2020_2025!J23*1.1</f>
        <v/>
      </c>
      <c r="L55" s="5" t="inlineStr">
        <is>
          <t>Higher allocation / stronger corridor monetisation. GCC labour corridor</t>
        </is>
      </c>
    </row>
    <row r="56">
      <c r="A56" s="5" t="inlineStr">
        <is>
          <t>Marshall Islands</t>
        </is>
      </c>
      <c r="B56" s="5" t="inlineStr">
        <is>
          <t>MHL</t>
        </is>
      </c>
      <c r="C56" s="5" t="inlineStr">
        <is>
          <t>B</t>
        </is>
      </c>
      <c r="D56" s="8" t="n">
        <v>0.18</v>
      </c>
      <c r="E56" s="5" t="inlineStr">
        <is>
          <t>Downside</t>
        </is>
      </c>
      <c r="F56" s="6">
        <f>Country_Flows_2020_2025!E24*0.8200000000000001</f>
        <v/>
      </c>
      <c r="G56" s="6">
        <f>Country_Flows_2020_2025!F24*0.8200000000000001</f>
        <v/>
      </c>
      <c r="H56" s="6">
        <f>Country_Flows_2020_2025!G24*0.8200000000000001</f>
        <v/>
      </c>
      <c r="I56" s="6">
        <f>Country_Flows_2020_2025!H24*0.8200000000000001</f>
        <v/>
      </c>
      <c r="J56" s="6">
        <f>Country_Flows_2020_2025!I24*0.8200000000000001</f>
        <v/>
      </c>
      <c r="K56" s="6">
        <f>Country_Flows_2020_2025!J24*0.8200000000000001</f>
        <v/>
      </c>
      <c r="L56" s="5" t="inlineStr">
        <is>
          <t>Lower allocation / corridor underperformance. Maritime/seafarer corridor</t>
        </is>
      </c>
    </row>
    <row r="57">
      <c r="A57" s="5" t="inlineStr">
        <is>
          <t>Marshall Islands</t>
        </is>
      </c>
      <c r="B57" s="5" t="inlineStr">
        <is>
          <t>MHL</t>
        </is>
      </c>
      <c r="C57" s="5" t="inlineStr">
        <is>
          <t>B</t>
        </is>
      </c>
      <c r="D57" s="8" t="n">
        <v>0.18</v>
      </c>
      <c r="E57" s="5" t="inlineStr">
        <is>
          <t>Base</t>
        </is>
      </c>
      <c r="F57" s="6">
        <f>Country_Flows_2020_2025!E24*1</f>
        <v/>
      </c>
      <c r="G57" s="6">
        <f>Country_Flows_2020_2025!F24*1</f>
        <v/>
      </c>
      <c r="H57" s="6">
        <f>Country_Flows_2020_2025!G24*1</f>
        <v/>
      </c>
      <c r="I57" s="6">
        <f>Country_Flows_2020_2025!H24*1</f>
        <v/>
      </c>
      <c r="J57" s="6">
        <f>Country_Flows_2020_2025!I24*1</f>
        <v/>
      </c>
      <c r="K57" s="6">
        <f>Country_Flows_2020_2025!J24*1</f>
        <v/>
      </c>
      <c r="L57" s="5" t="inlineStr">
        <is>
          <t>Base allocation from Country_Flows_2020_2025. Maritime/seafarer corridor</t>
        </is>
      </c>
    </row>
    <row r="58">
      <c r="A58" s="5" t="inlineStr">
        <is>
          <t>Marshall Islands</t>
        </is>
      </c>
      <c r="B58" s="5" t="inlineStr">
        <is>
          <t>MHL</t>
        </is>
      </c>
      <c r="C58" s="5" t="inlineStr">
        <is>
          <t>B</t>
        </is>
      </c>
      <c r="D58" s="8" t="n">
        <v>0.18</v>
      </c>
      <c r="E58" s="5" t="inlineStr">
        <is>
          <t>Upside</t>
        </is>
      </c>
      <c r="F58" s="6">
        <f>Country_Flows_2020_2025!E24*1.18</f>
        <v/>
      </c>
      <c r="G58" s="6">
        <f>Country_Flows_2020_2025!F24*1.18</f>
        <v/>
      </c>
      <c r="H58" s="6">
        <f>Country_Flows_2020_2025!G24*1.18</f>
        <v/>
      </c>
      <c r="I58" s="6">
        <f>Country_Flows_2020_2025!H24*1.18</f>
        <v/>
      </c>
      <c r="J58" s="6">
        <f>Country_Flows_2020_2025!I24*1.18</f>
        <v/>
      </c>
      <c r="K58" s="6">
        <f>Country_Flows_2020_2025!J24*1.18</f>
        <v/>
      </c>
      <c r="L58" s="5" t="inlineStr">
        <is>
          <t>Higher allocation / stronger corridor monetisation. Maritime/seafarer corridor</t>
        </is>
      </c>
    </row>
    <row r="59">
      <c r="A59" s="5" t="inlineStr">
        <is>
          <t>Australia</t>
        </is>
      </c>
      <c r="B59" s="5" t="inlineStr">
        <is>
          <t>AUS</t>
        </is>
      </c>
      <c r="C59" s="5" t="inlineStr">
        <is>
          <t>B</t>
        </is>
      </c>
      <c r="D59" s="8" t="n">
        <v>0.18</v>
      </c>
      <c r="E59" s="5" t="inlineStr">
        <is>
          <t>Downside</t>
        </is>
      </c>
      <c r="F59" s="6">
        <f>Country_Flows_2020_2025!E25*0.8200000000000001</f>
        <v/>
      </c>
      <c r="G59" s="6">
        <f>Country_Flows_2020_2025!F25*0.8200000000000001</f>
        <v/>
      </c>
      <c r="H59" s="6">
        <f>Country_Flows_2020_2025!G25*0.8200000000000001</f>
        <v/>
      </c>
      <c r="I59" s="6">
        <f>Country_Flows_2020_2025!H25*0.8200000000000001</f>
        <v/>
      </c>
      <c r="J59" s="6">
        <f>Country_Flows_2020_2025!I25*0.8200000000000001</f>
        <v/>
      </c>
      <c r="K59" s="6">
        <f>Country_Flows_2020_2025!J25*0.8200000000000001</f>
        <v/>
      </c>
      <c r="L59" s="5" t="inlineStr">
        <is>
          <t>Lower allocation / corridor underperformance. Oceania diaspora corridor</t>
        </is>
      </c>
    </row>
    <row r="60">
      <c r="A60" s="5" t="inlineStr">
        <is>
          <t>Australia</t>
        </is>
      </c>
      <c r="B60" s="5" t="inlineStr">
        <is>
          <t>AUS</t>
        </is>
      </c>
      <c r="C60" s="5" t="inlineStr">
        <is>
          <t>B</t>
        </is>
      </c>
      <c r="D60" s="8" t="n">
        <v>0.18</v>
      </c>
      <c r="E60" s="5" t="inlineStr">
        <is>
          <t>Base</t>
        </is>
      </c>
      <c r="F60" s="6">
        <f>Country_Flows_2020_2025!E25*1</f>
        <v/>
      </c>
      <c r="G60" s="6">
        <f>Country_Flows_2020_2025!F25*1</f>
        <v/>
      </c>
      <c r="H60" s="6">
        <f>Country_Flows_2020_2025!G25*1</f>
        <v/>
      </c>
      <c r="I60" s="6">
        <f>Country_Flows_2020_2025!H25*1</f>
        <v/>
      </c>
      <c r="J60" s="6">
        <f>Country_Flows_2020_2025!I25*1</f>
        <v/>
      </c>
      <c r="K60" s="6">
        <f>Country_Flows_2020_2025!J25*1</f>
        <v/>
      </c>
      <c r="L60" s="5" t="inlineStr">
        <is>
          <t>Base allocation from Country_Flows_2020_2025. Oceania diaspora corridor</t>
        </is>
      </c>
    </row>
    <row r="61">
      <c r="A61" s="5" t="inlineStr">
        <is>
          <t>Australia</t>
        </is>
      </c>
      <c r="B61" s="5" t="inlineStr">
        <is>
          <t>AUS</t>
        </is>
      </c>
      <c r="C61" s="5" t="inlineStr">
        <is>
          <t>B</t>
        </is>
      </c>
      <c r="D61" s="8" t="n">
        <v>0.18</v>
      </c>
      <c r="E61" s="5" t="inlineStr">
        <is>
          <t>Upside</t>
        </is>
      </c>
      <c r="F61" s="6">
        <f>Country_Flows_2020_2025!E25*1.18</f>
        <v/>
      </c>
      <c r="G61" s="6">
        <f>Country_Flows_2020_2025!F25*1.18</f>
        <v/>
      </c>
      <c r="H61" s="6">
        <f>Country_Flows_2020_2025!G25*1.18</f>
        <v/>
      </c>
      <c r="I61" s="6">
        <f>Country_Flows_2020_2025!H25*1.18</f>
        <v/>
      </c>
      <c r="J61" s="6">
        <f>Country_Flows_2020_2025!I25*1.18</f>
        <v/>
      </c>
      <c r="K61" s="6">
        <f>Country_Flows_2020_2025!J25*1.18</f>
        <v/>
      </c>
      <c r="L61" s="5" t="inlineStr">
        <is>
          <t>Higher allocation / stronger corridor monetisation. Oceania diaspora corridor</t>
        </is>
      </c>
    </row>
    <row r="62">
      <c r="A62" s="5" t="inlineStr">
        <is>
          <t>Greece</t>
        </is>
      </c>
      <c r="B62" s="5" t="inlineStr">
        <is>
          <t>GRC</t>
        </is>
      </c>
      <c r="C62" s="5" t="inlineStr">
        <is>
          <t>B</t>
        </is>
      </c>
      <c r="D62" s="8" t="n">
        <v>0.18</v>
      </c>
      <c r="E62" s="5" t="inlineStr">
        <is>
          <t>Downside</t>
        </is>
      </c>
      <c r="F62" s="6">
        <f>Country_Flows_2020_2025!E26*0.8200000000000001</f>
        <v/>
      </c>
      <c r="G62" s="6">
        <f>Country_Flows_2020_2025!F26*0.8200000000000001</f>
        <v/>
      </c>
      <c r="H62" s="6">
        <f>Country_Flows_2020_2025!G26*0.8200000000000001</f>
        <v/>
      </c>
      <c r="I62" s="6">
        <f>Country_Flows_2020_2025!H26*0.8200000000000001</f>
        <v/>
      </c>
      <c r="J62" s="6">
        <f>Country_Flows_2020_2025!I26*0.8200000000000001</f>
        <v/>
      </c>
      <c r="K62" s="6">
        <f>Country_Flows_2020_2025!J26*0.8200000000000001</f>
        <v/>
      </c>
      <c r="L62" s="5" t="inlineStr">
        <is>
          <t>Lower allocation / corridor underperformance. Shipping/seafarer corridor relevance</t>
        </is>
      </c>
    </row>
    <row r="63">
      <c r="A63" s="5" t="inlineStr">
        <is>
          <t>Greece</t>
        </is>
      </c>
      <c r="B63" s="5" t="inlineStr">
        <is>
          <t>GRC</t>
        </is>
      </c>
      <c r="C63" s="5" t="inlineStr">
        <is>
          <t>B</t>
        </is>
      </c>
      <c r="D63" s="8" t="n">
        <v>0.18</v>
      </c>
      <c r="E63" s="5" t="inlineStr">
        <is>
          <t>Base</t>
        </is>
      </c>
      <c r="F63" s="6">
        <f>Country_Flows_2020_2025!E26*1</f>
        <v/>
      </c>
      <c r="G63" s="6">
        <f>Country_Flows_2020_2025!F26*1</f>
        <v/>
      </c>
      <c r="H63" s="6">
        <f>Country_Flows_2020_2025!G26*1</f>
        <v/>
      </c>
      <c r="I63" s="6">
        <f>Country_Flows_2020_2025!H26*1</f>
        <v/>
      </c>
      <c r="J63" s="6">
        <f>Country_Flows_2020_2025!I26*1</f>
        <v/>
      </c>
      <c r="K63" s="6">
        <f>Country_Flows_2020_2025!J26*1</f>
        <v/>
      </c>
      <c r="L63" s="5" t="inlineStr">
        <is>
          <t>Base allocation from Country_Flows_2020_2025. Shipping/seafarer corridor relevance</t>
        </is>
      </c>
    </row>
    <row r="64">
      <c r="A64" s="5" t="inlineStr">
        <is>
          <t>Greece</t>
        </is>
      </c>
      <c r="B64" s="5" t="inlineStr">
        <is>
          <t>GRC</t>
        </is>
      </c>
      <c r="C64" s="5" t="inlineStr">
        <is>
          <t>B</t>
        </is>
      </c>
      <c r="D64" s="8" t="n">
        <v>0.18</v>
      </c>
      <c r="E64" s="5" t="inlineStr">
        <is>
          <t>Upside</t>
        </is>
      </c>
      <c r="F64" s="6">
        <f>Country_Flows_2020_2025!E26*1.18</f>
        <v/>
      </c>
      <c r="G64" s="6">
        <f>Country_Flows_2020_2025!F26*1.18</f>
        <v/>
      </c>
      <c r="H64" s="6">
        <f>Country_Flows_2020_2025!G26*1.18</f>
        <v/>
      </c>
      <c r="I64" s="6">
        <f>Country_Flows_2020_2025!H26*1.18</f>
        <v/>
      </c>
      <c r="J64" s="6">
        <f>Country_Flows_2020_2025!I26*1.18</f>
        <v/>
      </c>
      <c r="K64" s="6">
        <f>Country_Flows_2020_2025!J26*1.18</f>
        <v/>
      </c>
      <c r="L64" s="5" t="inlineStr">
        <is>
          <t>Higher allocation / stronger corridor monetisation. Shipping/seafarer corridor relevance</t>
        </is>
      </c>
    </row>
    <row r="65">
      <c r="A65" s="5" t="inlineStr">
        <is>
          <t>Bahrain</t>
        </is>
      </c>
      <c r="B65" s="5" t="inlineStr">
        <is>
          <t>BHR</t>
        </is>
      </c>
      <c r="C65" s="5" t="inlineStr">
        <is>
          <t>A</t>
        </is>
      </c>
      <c r="D65" s="8" t="n">
        <v>0.1</v>
      </c>
      <c r="E65" s="5" t="inlineStr">
        <is>
          <t>Downside</t>
        </is>
      </c>
      <c r="F65" s="6">
        <f>Country_Flows_2020_2025!E27*0.9</f>
        <v/>
      </c>
      <c r="G65" s="6">
        <f>Country_Flows_2020_2025!F27*0.9</f>
        <v/>
      </c>
      <c r="H65" s="6">
        <f>Country_Flows_2020_2025!G27*0.9</f>
        <v/>
      </c>
      <c r="I65" s="6">
        <f>Country_Flows_2020_2025!H27*0.9</f>
        <v/>
      </c>
      <c r="J65" s="6">
        <f>Country_Flows_2020_2025!I27*0.9</f>
        <v/>
      </c>
      <c r="K65" s="6">
        <f>Country_Flows_2020_2025!J27*0.9</f>
        <v/>
      </c>
      <c r="L65" s="5" t="inlineStr">
        <is>
          <t>Lower allocation / corridor underperformance. Small GCC corridor</t>
        </is>
      </c>
    </row>
    <row r="66">
      <c r="A66" s="5" t="inlineStr">
        <is>
          <t>Bahrain</t>
        </is>
      </c>
      <c r="B66" s="5" t="inlineStr">
        <is>
          <t>BHR</t>
        </is>
      </c>
      <c r="C66" s="5" t="inlineStr">
        <is>
          <t>A</t>
        </is>
      </c>
      <c r="D66" s="8" t="n">
        <v>0.1</v>
      </c>
      <c r="E66" s="5" t="inlineStr">
        <is>
          <t>Base</t>
        </is>
      </c>
      <c r="F66" s="6">
        <f>Country_Flows_2020_2025!E27*1</f>
        <v/>
      </c>
      <c r="G66" s="6">
        <f>Country_Flows_2020_2025!F27*1</f>
        <v/>
      </c>
      <c r="H66" s="6">
        <f>Country_Flows_2020_2025!G27*1</f>
        <v/>
      </c>
      <c r="I66" s="6">
        <f>Country_Flows_2020_2025!H27*1</f>
        <v/>
      </c>
      <c r="J66" s="6">
        <f>Country_Flows_2020_2025!I27*1</f>
        <v/>
      </c>
      <c r="K66" s="6">
        <f>Country_Flows_2020_2025!J27*1</f>
        <v/>
      </c>
      <c r="L66" s="5" t="inlineStr">
        <is>
          <t>Base allocation from Country_Flows_2020_2025. Small GCC corridor</t>
        </is>
      </c>
    </row>
    <row r="67">
      <c r="A67" s="5" t="inlineStr">
        <is>
          <t>Bahrain</t>
        </is>
      </c>
      <c r="B67" s="5" t="inlineStr">
        <is>
          <t>BHR</t>
        </is>
      </c>
      <c r="C67" s="5" t="inlineStr">
        <is>
          <t>A</t>
        </is>
      </c>
      <c r="D67" s="8" t="n">
        <v>0.1</v>
      </c>
      <c r="E67" s="5" t="inlineStr">
        <is>
          <t>Upside</t>
        </is>
      </c>
      <c r="F67" s="6">
        <f>Country_Flows_2020_2025!E27*1.1</f>
        <v/>
      </c>
      <c r="G67" s="6">
        <f>Country_Flows_2020_2025!F27*1.1</f>
        <v/>
      </c>
      <c r="H67" s="6">
        <f>Country_Flows_2020_2025!G27*1.1</f>
        <v/>
      </c>
      <c r="I67" s="6">
        <f>Country_Flows_2020_2025!H27*1.1</f>
        <v/>
      </c>
      <c r="J67" s="6">
        <f>Country_Flows_2020_2025!I27*1.1</f>
        <v/>
      </c>
      <c r="K67" s="6">
        <f>Country_Flows_2020_2025!J27*1.1</f>
        <v/>
      </c>
      <c r="L67" s="5" t="inlineStr">
        <is>
          <t>Higher allocation / stronger corridor monetisation. Small GCC corridor</t>
        </is>
      </c>
    </row>
    <row r="68">
      <c r="A68" s="5" t="inlineStr">
        <is>
          <t>Liberia</t>
        </is>
      </c>
      <c r="B68" s="5" t="inlineStr">
        <is>
          <t>LBR</t>
        </is>
      </c>
      <c r="C68" s="5" t="inlineStr">
        <is>
          <t>C</t>
        </is>
      </c>
      <c r="D68" s="8" t="n">
        <v>0.3</v>
      </c>
      <c r="E68" s="5" t="inlineStr">
        <is>
          <t>Downside</t>
        </is>
      </c>
      <c r="F68" s="6">
        <f>Country_Flows_2020_2025!E28*0.7</f>
        <v/>
      </c>
      <c r="G68" s="6">
        <f>Country_Flows_2020_2025!F28*0.7</f>
        <v/>
      </c>
      <c r="H68" s="6">
        <f>Country_Flows_2020_2025!G28*0.7</f>
        <v/>
      </c>
      <c r="I68" s="6">
        <f>Country_Flows_2020_2025!H28*0.7</f>
        <v/>
      </c>
      <c r="J68" s="6">
        <f>Country_Flows_2020_2025!I28*0.7</f>
        <v/>
      </c>
      <c r="K68" s="6">
        <f>Country_Flows_2020_2025!J28*0.7</f>
        <v/>
      </c>
      <c r="L68" s="5" t="inlineStr">
        <is>
          <t>Lower allocation / corridor underperformance. Maritime flag/state related corridor</t>
        </is>
      </c>
    </row>
    <row r="69">
      <c r="A69" s="5" t="inlineStr">
        <is>
          <t>Liberia</t>
        </is>
      </c>
      <c r="B69" s="5" t="inlineStr">
        <is>
          <t>LBR</t>
        </is>
      </c>
      <c r="C69" s="5" t="inlineStr">
        <is>
          <t>C</t>
        </is>
      </c>
      <c r="D69" s="8" t="n">
        <v>0.3</v>
      </c>
      <c r="E69" s="5" t="inlineStr">
        <is>
          <t>Base</t>
        </is>
      </c>
      <c r="F69" s="6">
        <f>Country_Flows_2020_2025!E28*1</f>
        <v/>
      </c>
      <c r="G69" s="6">
        <f>Country_Flows_2020_2025!F28*1</f>
        <v/>
      </c>
      <c r="H69" s="6">
        <f>Country_Flows_2020_2025!G28*1</f>
        <v/>
      </c>
      <c r="I69" s="6">
        <f>Country_Flows_2020_2025!H28*1</f>
        <v/>
      </c>
      <c r="J69" s="6">
        <f>Country_Flows_2020_2025!I28*1</f>
        <v/>
      </c>
      <c r="K69" s="6">
        <f>Country_Flows_2020_2025!J28*1</f>
        <v/>
      </c>
      <c r="L69" s="5" t="inlineStr">
        <is>
          <t>Base allocation from Country_Flows_2020_2025. Maritime flag/state related corridor</t>
        </is>
      </c>
    </row>
    <row r="70">
      <c r="A70" s="5" t="inlineStr">
        <is>
          <t>Liberia</t>
        </is>
      </c>
      <c r="B70" s="5" t="inlineStr">
        <is>
          <t>LBR</t>
        </is>
      </c>
      <c r="C70" s="5" t="inlineStr">
        <is>
          <t>C</t>
        </is>
      </c>
      <c r="D70" s="8" t="n">
        <v>0.3</v>
      </c>
      <c r="E70" s="5" t="inlineStr">
        <is>
          <t>Upside</t>
        </is>
      </c>
      <c r="F70" s="6">
        <f>Country_Flows_2020_2025!E28*1.3</f>
        <v/>
      </c>
      <c r="G70" s="6">
        <f>Country_Flows_2020_2025!F28*1.3</f>
        <v/>
      </c>
      <c r="H70" s="6">
        <f>Country_Flows_2020_2025!G28*1.3</f>
        <v/>
      </c>
      <c r="I70" s="6">
        <f>Country_Flows_2020_2025!H28*1.3</f>
        <v/>
      </c>
      <c r="J70" s="6">
        <f>Country_Flows_2020_2025!I28*1.3</f>
        <v/>
      </c>
      <c r="K70" s="6">
        <f>Country_Flows_2020_2025!J28*1.3</f>
        <v/>
      </c>
      <c r="L70" s="5" t="inlineStr">
        <is>
          <t>Higher allocation / stronger corridor monetisation. Maritime flag/state related corridor</t>
        </is>
      </c>
    </row>
    <row r="71">
      <c r="A71" s="5" t="inlineStr">
        <is>
          <t>Netherlands</t>
        </is>
      </c>
      <c r="B71" s="5" t="inlineStr">
        <is>
          <t>NLD</t>
        </is>
      </c>
      <c r="C71" s="5" t="inlineStr">
        <is>
          <t>B</t>
        </is>
      </c>
      <c r="D71" s="8" t="n">
        <v>0.18</v>
      </c>
      <c r="E71" s="5" t="inlineStr">
        <is>
          <t>Downside</t>
        </is>
      </c>
      <c r="F71" s="6">
        <f>Country_Flows_2020_2025!E29*0.8200000000000001</f>
        <v/>
      </c>
      <c r="G71" s="6">
        <f>Country_Flows_2020_2025!F29*0.8200000000000001</f>
        <v/>
      </c>
      <c r="H71" s="6">
        <f>Country_Flows_2020_2025!G29*0.8200000000000001</f>
        <v/>
      </c>
      <c r="I71" s="6">
        <f>Country_Flows_2020_2025!H29*0.8200000000000001</f>
        <v/>
      </c>
      <c r="J71" s="6">
        <f>Country_Flows_2020_2025!I29*0.8200000000000001</f>
        <v/>
      </c>
      <c r="K71" s="6">
        <f>Country_Flows_2020_2025!J29*0.8200000000000001</f>
        <v/>
      </c>
      <c r="L71" s="5" t="inlineStr">
        <is>
          <t>Lower allocation / corridor underperformance. European corridor</t>
        </is>
      </c>
    </row>
    <row r="72">
      <c r="A72" s="5" t="inlineStr">
        <is>
          <t>Netherlands</t>
        </is>
      </c>
      <c r="B72" s="5" t="inlineStr">
        <is>
          <t>NLD</t>
        </is>
      </c>
      <c r="C72" s="5" t="inlineStr">
        <is>
          <t>B</t>
        </is>
      </c>
      <c r="D72" s="8" t="n">
        <v>0.18</v>
      </c>
      <c r="E72" s="5" t="inlineStr">
        <is>
          <t>Base</t>
        </is>
      </c>
      <c r="F72" s="6">
        <f>Country_Flows_2020_2025!E29*1</f>
        <v/>
      </c>
      <c r="G72" s="6">
        <f>Country_Flows_2020_2025!F29*1</f>
        <v/>
      </c>
      <c r="H72" s="6">
        <f>Country_Flows_2020_2025!G29*1</f>
        <v/>
      </c>
      <c r="I72" s="6">
        <f>Country_Flows_2020_2025!H29*1</f>
        <v/>
      </c>
      <c r="J72" s="6">
        <f>Country_Flows_2020_2025!I29*1</f>
        <v/>
      </c>
      <c r="K72" s="6">
        <f>Country_Flows_2020_2025!J29*1</f>
        <v/>
      </c>
      <c r="L72" s="5" t="inlineStr">
        <is>
          <t>Base allocation from Country_Flows_2020_2025. European corridor</t>
        </is>
      </c>
    </row>
    <row r="73">
      <c r="A73" s="5" t="inlineStr">
        <is>
          <t>Netherlands</t>
        </is>
      </c>
      <c r="B73" s="5" t="inlineStr">
        <is>
          <t>NLD</t>
        </is>
      </c>
      <c r="C73" s="5" t="inlineStr">
        <is>
          <t>B</t>
        </is>
      </c>
      <c r="D73" s="8" t="n">
        <v>0.18</v>
      </c>
      <c r="E73" s="5" t="inlineStr">
        <is>
          <t>Upside</t>
        </is>
      </c>
      <c r="F73" s="6">
        <f>Country_Flows_2020_2025!E29*1.18</f>
        <v/>
      </c>
      <c r="G73" s="6">
        <f>Country_Flows_2020_2025!F29*1.18</f>
        <v/>
      </c>
      <c r="H73" s="6">
        <f>Country_Flows_2020_2025!G29*1.18</f>
        <v/>
      </c>
      <c r="I73" s="6">
        <f>Country_Flows_2020_2025!H29*1.18</f>
        <v/>
      </c>
      <c r="J73" s="6">
        <f>Country_Flows_2020_2025!I29*1.18</f>
        <v/>
      </c>
      <c r="K73" s="6">
        <f>Country_Flows_2020_2025!J29*1.18</f>
        <v/>
      </c>
      <c r="L73" s="5" t="inlineStr">
        <is>
          <t>Higher allocation / stronger corridor monetisation. European corridor</t>
        </is>
      </c>
    </row>
    <row r="74">
      <c r="A74" s="5" t="inlineStr">
        <is>
          <t>Italy</t>
        </is>
      </c>
      <c r="B74" s="5" t="inlineStr">
        <is>
          <t>ITA</t>
        </is>
      </c>
      <c r="C74" s="5" t="inlineStr">
        <is>
          <t>B</t>
        </is>
      </c>
      <c r="D74" s="8" t="n">
        <v>0.18</v>
      </c>
      <c r="E74" s="5" t="inlineStr">
        <is>
          <t>Downside</t>
        </is>
      </c>
      <c r="F74" s="6">
        <f>Country_Flows_2020_2025!E30*0.8200000000000001</f>
        <v/>
      </c>
      <c r="G74" s="6">
        <f>Country_Flows_2020_2025!F30*0.8200000000000001</f>
        <v/>
      </c>
      <c r="H74" s="6">
        <f>Country_Flows_2020_2025!G30*0.8200000000000001</f>
        <v/>
      </c>
      <c r="I74" s="6">
        <f>Country_Flows_2020_2025!H30*0.8200000000000001</f>
        <v/>
      </c>
      <c r="J74" s="6">
        <f>Country_Flows_2020_2025!I30*0.8200000000000001</f>
        <v/>
      </c>
      <c r="K74" s="6">
        <f>Country_Flows_2020_2025!J30*0.8200000000000001</f>
        <v/>
      </c>
      <c r="L74" s="5" t="inlineStr">
        <is>
          <t>Lower allocation / corridor underperformance. European corridor</t>
        </is>
      </c>
    </row>
    <row r="75">
      <c r="A75" s="5" t="inlineStr">
        <is>
          <t>Italy</t>
        </is>
      </c>
      <c r="B75" s="5" t="inlineStr">
        <is>
          <t>ITA</t>
        </is>
      </c>
      <c r="C75" s="5" t="inlineStr">
        <is>
          <t>B</t>
        </is>
      </c>
      <c r="D75" s="8" t="n">
        <v>0.18</v>
      </c>
      <c r="E75" s="5" t="inlineStr">
        <is>
          <t>Base</t>
        </is>
      </c>
      <c r="F75" s="6">
        <f>Country_Flows_2020_2025!E30*1</f>
        <v/>
      </c>
      <c r="G75" s="6">
        <f>Country_Flows_2020_2025!F30*1</f>
        <v/>
      </c>
      <c r="H75" s="6">
        <f>Country_Flows_2020_2025!G30*1</f>
        <v/>
      </c>
      <c r="I75" s="6">
        <f>Country_Flows_2020_2025!H30*1</f>
        <v/>
      </c>
      <c r="J75" s="6">
        <f>Country_Flows_2020_2025!I30*1</f>
        <v/>
      </c>
      <c r="K75" s="6">
        <f>Country_Flows_2020_2025!J30*1</f>
        <v/>
      </c>
      <c r="L75" s="5" t="inlineStr">
        <is>
          <t>Base allocation from Country_Flows_2020_2025. European corridor</t>
        </is>
      </c>
    </row>
    <row r="76">
      <c r="A76" s="5" t="inlineStr">
        <is>
          <t>Italy</t>
        </is>
      </c>
      <c r="B76" s="5" t="inlineStr">
        <is>
          <t>ITA</t>
        </is>
      </c>
      <c r="C76" s="5" t="inlineStr">
        <is>
          <t>B</t>
        </is>
      </c>
      <c r="D76" s="8" t="n">
        <v>0.18</v>
      </c>
      <c r="E76" s="5" t="inlineStr">
        <is>
          <t>Upside</t>
        </is>
      </c>
      <c r="F76" s="6">
        <f>Country_Flows_2020_2025!E30*1.18</f>
        <v/>
      </c>
      <c r="G76" s="6">
        <f>Country_Flows_2020_2025!F30*1.18</f>
        <v/>
      </c>
      <c r="H76" s="6">
        <f>Country_Flows_2020_2025!G30*1.18</f>
        <v/>
      </c>
      <c r="I76" s="6">
        <f>Country_Flows_2020_2025!H30*1.18</f>
        <v/>
      </c>
      <c r="J76" s="6">
        <f>Country_Flows_2020_2025!I30*1.18</f>
        <v/>
      </c>
      <c r="K76" s="6">
        <f>Country_Flows_2020_2025!J30*1.18</f>
        <v/>
      </c>
      <c r="L76" s="5" t="inlineStr">
        <is>
          <t>Higher allocation / stronger corridor monetisation. European corridor</t>
        </is>
      </c>
    </row>
    <row r="77">
      <c r="A77" s="5" t="inlineStr">
        <is>
          <t>Norway</t>
        </is>
      </c>
      <c r="B77" s="5" t="inlineStr">
        <is>
          <t>NOR</t>
        </is>
      </c>
      <c r="C77" s="5" t="inlineStr">
        <is>
          <t>B</t>
        </is>
      </c>
      <c r="D77" s="8" t="n">
        <v>0.18</v>
      </c>
      <c r="E77" s="5" t="inlineStr">
        <is>
          <t>Downside</t>
        </is>
      </c>
      <c r="F77" s="6">
        <f>Country_Flows_2020_2025!E31*0.8200000000000001</f>
        <v/>
      </c>
      <c r="G77" s="6">
        <f>Country_Flows_2020_2025!F31*0.8200000000000001</f>
        <v/>
      </c>
      <c r="H77" s="6">
        <f>Country_Flows_2020_2025!G31*0.8200000000000001</f>
        <v/>
      </c>
      <c r="I77" s="6">
        <f>Country_Flows_2020_2025!H31*0.8200000000000001</f>
        <v/>
      </c>
      <c r="J77" s="6">
        <f>Country_Flows_2020_2025!I31*0.8200000000000001</f>
        <v/>
      </c>
      <c r="K77" s="6">
        <f>Country_Flows_2020_2025!J31*0.8200000000000001</f>
        <v/>
      </c>
      <c r="L77" s="5" t="inlineStr">
        <is>
          <t>Lower allocation / corridor underperformance. Shipping and high-income corridor</t>
        </is>
      </c>
    </row>
    <row r="78">
      <c r="A78" s="5" t="inlineStr">
        <is>
          <t>Norway</t>
        </is>
      </c>
      <c r="B78" s="5" t="inlineStr">
        <is>
          <t>NOR</t>
        </is>
      </c>
      <c r="C78" s="5" t="inlineStr">
        <is>
          <t>B</t>
        </is>
      </c>
      <c r="D78" s="8" t="n">
        <v>0.18</v>
      </c>
      <c r="E78" s="5" t="inlineStr">
        <is>
          <t>Base</t>
        </is>
      </c>
      <c r="F78" s="6">
        <f>Country_Flows_2020_2025!E31*1</f>
        <v/>
      </c>
      <c r="G78" s="6">
        <f>Country_Flows_2020_2025!F31*1</f>
        <v/>
      </c>
      <c r="H78" s="6">
        <f>Country_Flows_2020_2025!G31*1</f>
        <v/>
      </c>
      <c r="I78" s="6">
        <f>Country_Flows_2020_2025!H31*1</f>
        <v/>
      </c>
      <c r="J78" s="6">
        <f>Country_Flows_2020_2025!I31*1</f>
        <v/>
      </c>
      <c r="K78" s="6">
        <f>Country_Flows_2020_2025!J31*1</f>
        <v/>
      </c>
      <c r="L78" s="5" t="inlineStr">
        <is>
          <t>Base allocation from Country_Flows_2020_2025. Shipping and high-income corridor</t>
        </is>
      </c>
    </row>
    <row r="79">
      <c r="A79" s="5" t="inlineStr">
        <is>
          <t>Norway</t>
        </is>
      </c>
      <c r="B79" s="5" t="inlineStr">
        <is>
          <t>NOR</t>
        </is>
      </c>
      <c r="C79" s="5" t="inlineStr">
        <is>
          <t>B</t>
        </is>
      </c>
      <c r="D79" s="8" t="n">
        <v>0.18</v>
      </c>
      <c r="E79" s="5" t="inlineStr">
        <is>
          <t>Upside</t>
        </is>
      </c>
      <c r="F79" s="6">
        <f>Country_Flows_2020_2025!E31*1.18</f>
        <v/>
      </c>
      <c r="G79" s="6">
        <f>Country_Flows_2020_2025!F31*1.18</f>
        <v/>
      </c>
      <c r="H79" s="6">
        <f>Country_Flows_2020_2025!G31*1.18</f>
        <v/>
      </c>
      <c r="I79" s="6">
        <f>Country_Flows_2020_2025!H31*1.18</f>
        <v/>
      </c>
      <c r="J79" s="6">
        <f>Country_Flows_2020_2025!I31*1.18</f>
        <v/>
      </c>
      <c r="K79" s="6">
        <f>Country_Flows_2020_2025!J31*1.18</f>
        <v/>
      </c>
      <c r="L79" s="5" t="inlineStr">
        <is>
          <t>Higher allocation / stronger corridor monetisation. Shipping and high-income corridor</t>
        </is>
      </c>
    </row>
    <row r="80">
      <c r="A80" s="5" t="inlineStr">
        <is>
          <t>New Zealand</t>
        </is>
      </c>
      <c r="B80" s="5" t="inlineStr">
        <is>
          <t>NZL</t>
        </is>
      </c>
      <c r="C80" s="5" t="inlineStr">
        <is>
          <t>B</t>
        </is>
      </c>
      <c r="D80" s="8" t="n">
        <v>0.18</v>
      </c>
      <c r="E80" s="5" t="inlineStr">
        <is>
          <t>Downside</t>
        </is>
      </c>
      <c r="F80" s="6">
        <f>Country_Flows_2020_2025!E32*0.8200000000000001</f>
        <v/>
      </c>
      <c r="G80" s="6">
        <f>Country_Flows_2020_2025!F32*0.8200000000000001</f>
        <v/>
      </c>
      <c r="H80" s="6">
        <f>Country_Flows_2020_2025!G32*0.8200000000000001</f>
        <v/>
      </c>
      <c r="I80" s="6">
        <f>Country_Flows_2020_2025!H32*0.8200000000000001</f>
        <v/>
      </c>
      <c r="J80" s="6">
        <f>Country_Flows_2020_2025!I32*0.8200000000000001</f>
        <v/>
      </c>
      <c r="K80" s="6">
        <f>Country_Flows_2020_2025!J32*0.8200000000000001</f>
        <v/>
      </c>
      <c r="L80" s="5" t="inlineStr">
        <is>
          <t>Lower allocation / corridor underperformance. Oceania corridor</t>
        </is>
      </c>
    </row>
    <row r="81">
      <c r="A81" s="5" t="inlineStr">
        <is>
          <t>New Zealand</t>
        </is>
      </c>
      <c r="B81" s="5" t="inlineStr">
        <is>
          <t>NZL</t>
        </is>
      </c>
      <c r="C81" s="5" t="inlineStr">
        <is>
          <t>B</t>
        </is>
      </c>
      <c r="D81" s="8" t="n">
        <v>0.18</v>
      </c>
      <c r="E81" s="5" t="inlineStr">
        <is>
          <t>Base</t>
        </is>
      </c>
      <c r="F81" s="6">
        <f>Country_Flows_2020_2025!E32*1</f>
        <v/>
      </c>
      <c r="G81" s="6">
        <f>Country_Flows_2020_2025!F32*1</f>
        <v/>
      </c>
      <c r="H81" s="6">
        <f>Country_Flows_2020_2025!G32*1</f>
        <v/>
      </c>
      <c r="I81" s="6">
        <f>Country_Flows_2020_2025!H32*1</f>
        <v/>
      </c>
      <c r="J81" s="6">
        <f>Country_Flows_2020_2025!I32*1</f>
        <v/>
      </c>
      <c r="K81" s="6">
        <f>Country_Flows_2020_2025!J32*1</f>
        <v/>
      </c>
      <c r="L81" s="5" t="inlineStr">
        <is>
          <t>Base allocation from Country_Flows_2020_2025. Oceania corridor</t>
        </is>
      </c>
    </row>
    <row r="82">
      <c r="A82" s="5" t="inlineStr">
        <is>
          <t>New Zealand</t>
        </is>
      </c>
      <c r="B82" s="5" t="inlineStr">
        <is>
          <t>NZL</t>
        </is>
      </c>
      <c r="C82" s="5" t="inlineStr">
        <is>
          <t>B</t>
        </is>
      </c>
      <c r="D82" s="8" t="n">
        <v>0.18</v>
      </c>
      <c r="E82" s="5" t="inlineStr">
        <is>
          <t>Upside</t>
        </is>
      </c>
      <c r="F82" s="6">
        <f>Country_Flows_2020_2025!E32*1.18</f>
        <v/>
      </c>
      <c r="G82" s="6">
        <f>Country_Flows_2020_2025!F32*1.18</f>
        <v/>
      </c>
      <c r="H82" s="6">
        <f>Country_Flows_2020_2025!G32*1.18</f>
        <v/>
      </c>
      <c r="I82" s="6">
        <f>Country_Flows_2020_2025!H32*1.18</f>
        <v/>
      </c>
      <c r="J82" s="6">
        <f>Country_Flows_2020_2025!I32*1.18</f>
        <v/>
      </c>
      <c r="K82" s="6">
        <f>Country_Flows_2020_2025!J32*1.18</f>
        <v/>
      </c>
      <c r="L82" s="5" t="inlineStr">
        <is>
          <t>Higher allocation / stronger corridor monetisation. Oceania corridor</t>
        </is>
      </c>
    </row>
    <row r="83">
      <c r="A83" s="5" t="inlineStr">
        <is>
          <t>Israel</t>
        </is>
      </c>
      <c r="B83" s="5" t="inlineStr">
        <is>
          <t>ISR</t>
        </is>
      </c>
      <c r="C83" s="5" t="inlineStr">
        <is>
          <t>B</t>
        </is>
      </c>
      <c r="D83" s="8" t="n">
        <v>0.18</v>
      </c>
      <c r="E83" s="5" t="inlineStr">
        <is>
          <t>Downside</t>
        </is>
      </c>
      <c r="F83" s="6">
        <f>Country_Flows_2020_2025!E33*0.8200000000000001</f>
        <v/>
      </c>
      <c r="G83" s="6">
        <f>Country_Flows_2020_2025!F33*0.8200000000000001</f>
        <v/>
      </c>
      <c r="H83" s="6">
        <f>Country_Flows_2020_2025!G33*0.8200000000000001</f>
        <v/>
      </c>
      <c r="I83" s="6">
        <f>Country_Flows_2020_2025!H33*0.8200000000000001</f>
        <v/>
      </c>
      <c r="J83" s="6">
        <f>Country_Flows_2020_2025!I33*0.8200000000000001</f>
        <v/>
      </c>
      <c r="K83" s="6">
        <f>Country_Flows_2020_2025!J33*0.8200000000000001</f>
        <v/>
      </c>
      <c r="L83" s="5" t="inlineStr">
        <is>
          <t>Lower allocation / corridor underperformance. Middle East services/care corridor</t>
        </is>
      </c>
    </row>
    <row r="84">
      <c r="A84" s="5" t="inlineStr">
        <is>
          <t>Israel</t>
        </is>
      </c>
      <c r="B84" s="5" t="inlineStr">
        <is>
          <t>ISR</t>
        </is>
      </c>
      <c r="C84" s="5" t="inlineStr">
        <is>
          <t>B</t>
        </is>
      </c>
      <c r="D84" s="8" t="n">
        <v>0.18</v>
      </c>
      <c r="E84" s="5" t="inlineStr">
        <is>
          <t>Base</t>
        </is>
      </c>
      <c r="F84" s="6">
        <f>Country_Flows_2020_2025!E33*1</f>
        <v/>
      </c>
      <c r="G84" s="6">
        <f>Country_Flows_2020_2025!F33*1</f>
        <v/>
      </c>
      <c r="H84" s="6">
        <f>Country_Flows_2020_2025!G33*1</f>
        <v/>
      </c>
      <c r="I84" s="6">
        <f>Country_Flows_2020_2025!H33*1</f>
        <v/>
      </c>
      <c r="J84" s="6">
        <f>Country_Flows_2020_2025!I33*1</f>
        <v/>
      </c>
      <c r="K84" s="6">
        <f>Country_Flows_2020_2025!J33*1</f>
        <v/>
      </c>
      <c r="L84" s="5" t="inlineStr">
        <is>
          <t>Base allocation from Country_Flows_2020_2025. Middle East services/care corridor</t>
        </is>
      </c>
    </row>
    <row r="85">
      <c r="A85" s="5" t="inlineStr">
        <is>
          <t>Israel</t>
        </is>
      </c>
      <c r="B85" s="5" t="inlineStr">
        <is>
          <t>ISR</t>
        </is>
      </c>
      <c r="C85" s="5" t="inlineStr">
        <is>
          <t>B</t>
        </is>
      </c>
      <c r="D85" s="8" t="n">
        <v>0.18</v>
      </c>
      <c r="E85" s="5" t="inlineStr">
        <is>
          <t>Upside</t>
        </is>
      </c>
      <c r="F85" s="6">
        <f>Country_Flows_2020_2025!E33*1.18</f>
        <v/>
      </c>
      <c r="G85" s="6">
        <f>Country_Flows_2020_2025!F33*1.18</f>
        <v/>
      </c>
      <c r="H85" s="6">
        <f>Country_Flows_2020_2025!G33*1.18</f>
        <v/>
      </c>
      <c r="I85" s="6">
        <f>Country_Flows_2020_2025!H33*1.18</f>
        <v/>
      </c>
      <c r="J85" s="6">
        <f>Country_Flows_2020_2025!I33*1.18</f>
        <v/>
      </c>
      <c r="K85" s="6">
        <f>Country_Flows_2020_2025!J33*1.18</f>
        <v/>
      </c>
      <c r="L85" s="5" t="inlineStr">
        <is>
          <t>Higher allocation / stronger corridor monetisation. Middle East services/care corridor</t>
        </is>
      </c>
    </row>
    <row r="86">
      <c r="A86" s="5" t="inlineStr">
        <is>
          <t>Macao, SAR China</t>
        </is>
      </c>
      <c r="B86" s="5" t="inlineStr">
        <is>
          <t>MAC</t>
        </is>
      </c>
      <c r="C86" s="5" t="inlineStr">
        <is>
          <t>C</t>
        </is>
      </c>
      <c r="D86" s="8" t="n">
        <v>0.3</v>
      </c>
      <c r="E86" s="5" t="inlineStr">
        <is>
          <t>Downside</t>
        </is>
      </c>
      <c r="F86" s="6">
        <f>Country_Flows_2020_2025!E34*0.7</f>
        <v/>
      </c>
      <c r="G86" s="6">
        <f>Country_Flows_2020_2025!F34*0.7</f>
        <v/>
      </c>
      <c r="H86" s="6">
        <f>Country_Flows_2020_2025!G34*0.7</f>
        <v/>
      </c>
      <c r="I86" s="6">
        <f>Country_Flows_2020_2025!H34*0.7</f>
        <v/>
      </c>
      <c r="J86" s="6">
        <f>Country_Flows_2020_2025!I34*0.7</f>
        <v/>
      </c>
      <c r="K86" s="6">
        <f>Country_Flows_2020_2025!J34*0.7</f>
        <v/>
      </c>
      <c r="L86" s="5" t="inlineStr">
        <is>
          <t>Lower allocation / corridor underperformance. Small SAR China corridor</t>
        </is>
      </c>
    </row>
    <row r="87">
      <c r="A87" s="5" t="inlineStr">
        <is>
          <t>Macao, SAR China</t>
        </is>
      </c>
      <c r="B87" s="5" t="inlineStr">
        <is>
          <t>MAC</t>
        </is>
      </c>
      <c r="C87" s="5" t="inlineStr">
        <is>
          <t>C</t>
        </is>
      </c>
      <c r="D87" s="8" t="n">
        <v>0.3</v>
      </c>
      <c r="E87" s="5" t="inlineStr">
        <is>
          <t>Base</t>
        </is>
      </c>
      <c r="F87" s="6">
        <f>Country_Flows_2020_2025!E34*1</f>
        <v/>
      </c>
      <c r="G87" s="6">
        <f>Country_Flows_2020_2025!F34*1</f>
        <v/>
      </c>
      <c r="H87" s="6">
        <f>Country_Flows_2020_2025!G34*1</f>
        <v/>
      </c>
      <c r="I87" s="6">
        <f>Country_Flows_2020_2025!H34*1</f>
        <v/>
      </c>
      <c r="J87" s="6">
        <f>Country_Flows_2020_2025!I34*1</f>
        <v/>
      </c>
      <c r="K87" s="6">
        <f>Country_Flows_2020_2025!J34*1</f>
        <v/>
      </c>
      <c r="L87" s="5" t="inlineStr">
        <is>
          <t>Base allocation from Country_Flows_2020_2025. Small SAR China corridor</t>
        </is>
      </c>
    </row>
    <row r="88">
      <c r="A88" s="5" t="inlineStr">
        <is>
          <t>Macao, SAR China</t>
        </is>
      </c>
      <c r="B88" s="5" t="inlineStr">
        <is>
          <t>MAC</t>
        </is>
      </c>
      <c r="C88" s="5" t="inlineStr">
        <is>
          <t>C</t>
        </is>
      </c>
      <c r="D88" s="8" t="n">
        <v>0.3</v>
      </c>
      <c r="E88" s="5" t="inlineStr">
        <is>
          <t>Upside</t>
        </is>
      </c>
      <c r="F88" s="6">
        <f>Country_Flows_2020_2025!E34*1.3</f>
        <v/>
      </c>
      <c r="G88" s="6">
        <f>Country_Flows_2020_2025!F34*1.3</f>
        <v/>
      </c>
      <c r="H88" s="6">
        <f>Country_Flows_2020_2025!G34*1.3</f>
        <v/>
      </c>
      <c r="I88" s="6">
        <f>Country_Flows_2020_2025!H34*1.3</f>
        <v/>
      </c>
      <c r="J88" s="6">
        <f>Country_Flows_2020_2025!I34*1.3</f>
        <v/>
      </c>
      <c r="K88" s="6">
        <f>Country_Flows_2020_2025!J34*1.3</f>
        <v/>
      </c>
      <c r="L88" s="5" t="inlineStr">
        <is>
          <t>Higher allocation / stronger corridor monetisation. Small SAR China corridor</t>
        </is>
      </c>
    </row>
    <row r="89">
      <c r="A89" s="5" t="inlineStr">
        <is>
          <t>Other Countries</t>
        </is>
      </c>
      <c r="B89" s="5" t="inlineStr">
        <is>
          <t>OTH</t>
        </is>
      </c>
      <c r="C89" s="5" t="inlineStr">
        <is>
          <t>C</t>
        </is>
      </c>
      <c r="D89" s="8" t="n">
        <v>0.3</v>
      </c>
      <c r="E89" s="5" t="inlineStr">
        <is>
          <t>Downside</t>
        </is>
      </c>
      <c r="F89" s="6">
        <f>Country_Flows_2020_2025!E35*0.7</f>
        <v/>
      </c>
      <c r="G89" s="6">
        <f>Country_Flows_2020_2025!F35*0.7</f>
        <v/>
      </c>
      <c r="H89" s="6">
        <f>Country_Flows_2020_2025!G35*0.7</f>
        <v/>
      </c>
      <c r="I89" s="6">
        <f>Country_Flows_2020_2025!H35*0.7</f>
        <v/>
      </c>
      <c r="J89" s="6">
        <f>Country_Flows_2020_2025!I35*0.7</f>
        <v/>
      </c>
      <c r="K89" s="6">
        <f>Country_Flows_2020_2025!J35*0.7</f>
        <v/>
      </c>
      <c r="L89" s="5" t="inlineStr">
        <is>
          <t>Lower allocation / corridor underperformance. Residual after named disclosed countries; includes small Europe, Asia, Africa and unspecified routing</t>
        </is>
      </c>
    </row>
    <row r="90">
      <c r="A90" s="5" t="inlineStr">
        <is>
          <t>Other Countries</t>
        </is>
      </c>
      <c r="B90" s="5" t="inlineStr">
        <is>
          <t>OTH</t>
        </is>
      </c>
      <c r="C90" s="5" t="inlineStr">
        <is>
          <t>C</t>
        </is>
      </c>
      <c r="D90" s="8" t="n">
        <v>0.3</v>
      </c>
      <c r="E90" s="5" t="inlineStr">
        <is>
          <t>Base</t>
        </is>
      </c>
      <c r="F90" s="6">
        <f>Country_Flows_2020_2025!E35*1</f>
        <v/>
      </c>
      <c r="G90" s="6">
        <f>Country_Flows_2020_2025!F35*1</f>
        <v/>
      </c>
      <c r="H90" s="6">
        <f>Country_Flows_2020_2025!G35*1</f>
        <v/>
      </c>
      <c r="I90" s="6">
        <f>Country_Flows_2020_2025!H35*1</f>
        <v/>
      </c>
      <c r="J90" s="6">
        <f>Country_Flows_2020_2025!I35*1</f>
        <v/>
      </c>
      <c r="K90" s="6">
        <f>Country_Flows_2020_2025!J35*1</f>
        <v/>
      </c>
      <c r="L90" s="5" t="inlineStr">
        <is>
          <t>Base allocation from Country_Flows_2020_2025. Residual after named disclosed countries; includes small Europe, Asia, Africa and unspecified routing</t>
        </is>
      </c>
    </row>
    <row r="91">
      <c r="A91" s="5" t="inlineStr">
        <is>
          <t>Other Countries</t>
        </is>
      </c>
      <c r="B91" s="5" t="inlineStr">
        <is>
          <t>OTH</t>
        </is>
      </c>
      <c r="C91" s="5" t="inlineStr">
        <is>
          <t>C</t>
        </is>
      </c>
      <c r="D91" s="8" t="n">
        <v>0.3</v>
      </c>
      <c r="E91" s="5" t="inlineStr">
        <is>
          <t>Upside</t>
        </is>
      </c>
      <c r="F91" s="6">
        <f>Country_Flows_2020_2025!E35*1.3</f>
        <v/>
      </c>
      <c r="G91" s="6">
        <f>Country_Flows_2020_2025!F35*1.3</f>
        <v/>
      </c>
      <c r="H91" s="6">
        <f>Country_Flows_2020_2025!G35*1.3</f>
        <v/>
      </c>
      <c r="I91" s="6">
        <f>Country_Flows_2020_2025!H35*1.3</f>
        <v/>
      </c>
      <c r="J91" s="6">
        <f>Country_Flows_2020_2025!I35*1.3</f>
        <v/>
      </c>
      <c r="K91" s="6">
        <f>Country_Flows_2020_2025!J35*1.3</f>
        <v/>
      </c>
      <c r="L91" s="5" t="inlineStr">
        <is>
          <t>Higher allocation / stronger corridor monetisation. Residual after named disclosed countries; includes small Europe, Asia, Africa and unspecified routing</t>
        </is>
      </c>
    </row>
    <row r="92">
      <c r="A92" s="12" t="inlineStr">
        <is>
          <t>Downside Total</t>
        </is>
      </c>
      <c r="B92" s="12" t="inlineStr">
        <is>
          <t>ALL</t>
        </is>
      </c>
      <c r="C92" s="13" t="n"/>
      <c r="D92" s="14" t="n"/>
      <c r="E92" s="12" t="inlineStr">
        <is>
          <t>Downside</t>
        </is>
      </c>
      <c r="F92" s="15">
        <f>SUMIF($E$5:$E$91,E92,F$5:F$91)</f>
        <v/>
      </c>
      <c r="G92" s="15">
        <f>SUMIF($E$5:$E$91,E92,G$5:G$91)</f>
        <v/>
      </c>
      <c r="H92" s="15">
        <f>SUMIF($E$5:$E$91,E92,H$5:H$91)</f>
        <v/>
      </c>
      <c r="I92" s="15">
        <f>SUMIF($E$5:$E$91,E92,I$5:I$91)</f>
        <v/>
      </c>
      <c r="J92" s="15">
        <f>SUMIF($E$5:$E$91,E92,J$5:J$91)</f>
        <v/>
      </c>
      <c r="K92" s="15">
        <f>SUMIF($E$5:$E$91,E92,K$5:K$91)</f>
        <v/>
      </c>
      <c r="L92" s="12" t="inlineStr">
        <is>
          <t>Aggregate downside scenario</t>
        </is>
      </c>
    </row>
    <row r="93">
      <c r="A93" s="12" t="inlineStr">
        <is>
          <t>Base Total</t>
        </is>
      </c>
      <c r="B93" s="12" t="inlineStr">
        <is>
          <t>ALL</t>
        </is>
      </c>
      <c r="C93" s="13" t="n"/>
      <c r="D93" s="14" t="n"/>
      <c r="E93" s="12" t="inlineStr">
        <is>
          <t>Base</t>
        </is>
      </c>
      <c r="F93" s="15">
        <f>SUMIF($E$5:$E$92,E93,F$5:F$92)</f>
        <v/>
      </c>
      <c r="G93" s="15">
        <f>SUMIF($E$5:$E$92,E93,G$5:G$92)</f>
        <v/>
      </c>
      <c r="H93" s="15">
        <f>SUMIF($E$5:$E$92,E93,H$5:H$92)</f>
        <v/>
      </c>
      <c r="I93" s="15">
        <f>SUMIF($E$5:$E$92,E93,I$5:I$92)</f>
        <v/>
      </c>
      <c r="J93" s="15">
        <f>SUMIF($E$5:$E$92,E93,J$5:J$92)</f>
        <v/>
      </c>
      <c r="K93" s="15">
        <f>SUMIF($E$5:$E$92,E93,K$5:K$92)</f>
        <v/>
      </c>
      <c r="L93" s="12" t="inlineStr">
        <is>
          <t>Aggregate base scenario</t>
        </is>
      </c>
    </row>
    <row r="94">
      <c r="A94" s="12" t="inlineStr">
        <is>
          <t>Upside Total</t>
        </is>
      </c>
      <c r="B94" s="12" t="inlineStr">
        <is>
          <t>ALL</t>
        </is>
      </c>
      <c r="C94" s="13" t="n"/>
      <c r="D94" s="14" t="n"/>
      <c r="E94" s="12" t="inlineStr">
        <is>
          <t>Upside</t>
        </is>
      </c>
      <c r="F94" s="15">
        <f>SUMIF($E$5:$E$93,E94,F$5:F$93)</f>
        <v/>
      </c>
      <c r="G94" s="15">
        <f>SUMIF($E$5:$E$93,E94,G$5:G$93)</f>
        <v/>
      </c>
      <c r="H94" s="15">
        <f>SUMIF($E$5:$E$93,E94,H$5:H$93)</f>
        <v/>
      </c>
      <c r="I94" s="15">
        <f>SUMIF($E$5:$E$93,E94,I$5:I$93)</f>
        <v/>
      </c>
      <c r="J94" s="15">
        <f>SUMIF($E$5:$E$93,E94,J$5:J$93)</f>
        <v/>
      </c>
      <c r="K94" s="15">
        <f>SUMIF($E$5:$E$93,E94,K$5:K$93)</f>
        <v/>
      </c>
      <c r="L94" s="12" t="inlineStr">
        <is>
          <t>Aggregate upside scenario</t>
        </is>
      </c>
    </row>
  </sheetData>
  <mergeCells count="2">
    <mergeCell ref="A2:L2"/>
    <mergeCell ref="A1:L1"/>
  </mergeCells>
  <pageMargins left="0.75" right="0.75" top="1" bottom="1" header="0.5" footer="0.5"/>
  <pageSetup scale="100"/>
</worksheet>
</file>

<file path=xl/worksheets/sheet5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K10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4" customWidth="1" min="3" max="3"/>
    <col width="34" customWidth="1" min="4" max="4"/>
    <col width="34" customWidth="1" min="5" max="5"/>
    <col width="34" customWidth="1" min="6" max="6"/>
    <col width="34" customWidth="1" min="7" max="7"/>
    <col width="34" customWidth="1" min="8" max="8"/>
    <col width="29" customWidth="1" min="9" max="9"/>
    <col width="20" customWidth="1" min="10" max="10"/>
    <col width="38" customWidth="1" min="11" max="11"/>
  </cols>
  <sheetData>
    <row r="1" ht="24" customHeight="1">
      <c r="A1" s="1" t="inlineStr">
        <is>
          <t>Philippines Scenario Summary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 ht="34" customHeight="1">
      <c r="A2" s="3" t="inlineStr">
        <is>
          <t>Aggregated downside/base/upside view linked to Country_Scenarios_2020_2025. Use this tab as the executive scenario bridge before projections.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</row>
    <row r="3"/>
    <row r="4">
      <c r="A4" s="4" t="inlineStr">
        <is>
          <t>Scenario</t>
        </is>
      </c>
      <c r="B4" s="4" t="inlineStr">
        <is>
          <t>Band Logic</t>
        </is>
      </c>
      <c r="C4" s="4" t="inlineStr">
        <is>
          <t>2020 (US$)</t>
        </is>
      </c>
      <c r="D4" s="4" t="inlineStr">
        <is>
          <t>2021 (US$)</t>
        </is>
      </c>
      <c r="E4" s="4" t="inlineStr">
        <is>
          <t>2022 (US$)</t>
        </is>
      </c>
      <c r="F4" s="4" t="inlineStr">
        <is>
          <t>2023 (US$)</t>
        </is>
      </c>
      <c r="G4" s="4" t="inlineStr">
        <is>
          <t>2024 (US$)</t>
        </is>
      </c>
      <c r="H4" s="4" t="inlineStr">
        <is>
          <t>2025 (US$)</t>
        </is>
      </c>
      <c r="I4" s="4" t="inlineStr">
        <is>
          <t>2020-2025 CAGR</t>
        </is>
      </c>
      <c r="J4" s="4" t="inlineStr">
        <is>
          <t>2025 Share vs Base</t>
        </is>
      </c>
      <c r="K4" s="4" t="inlineStr">
        <is>
          <t>Investor Interpretation</t>
        </is>
      </c>
    </row>
    <row r="5">
      <c r="A5" s="5" t="inlineStr">
        <is>
          <t>Downside</t>
        </is>
      </c>
      <c r="B5" s="5" t="inlineStr">
        <is>
          <t>Tier-adjusted lower corridor allocation: A -10%, B -18%, C -30%</t>
        </is>
      </c>
      <c r="C5" s="6">
        <f>Country_Scenarios_2020_2025!F92</f>
        <v/>
      </c>
      <c r="D5" s="6">
        <f>Country_Scenarios_2020_2025!G92</f>
        <v/>
      </c>
      <c r="E5" s="6">
        <f>Country_Scenarios_2020_2025!H92</f>
        <v/>
      </c>
      <c r="F5" s="6">
        <f>Country_Scenarios_2020_2025!I92</f>
        <v/>
      </c>
      <c r="G5" s="6">
        <f>Country_Scenarios_2020_2025!J92</f>
        <v/>
      </c>
      <c r="H5" s="6">
        <f>Country_Scenarios_2020_2025!K92</f>
        <v/>
      </c>
      <c r="I5" s="8">
        <f>IF(C5&gt;0,(H5/C5)^(1/5)-1,0)</f>
        <v/>
      </c>
      <c r="J5" s="8">
        <f>H5/H$6</f>
        <v/>
      </c>
      <c r="K5" s="5" t="inlineStr">
        <is>
          <t>Lower corridor realization / weaker monetisation case</t>
        </is>
      </c>
    </row>
    <row r="6">
      <c r="A6" s="5" t="inlineStr">
        <is>
          <t>Base</t>
        </is>
      </c>
      <c r="B6" s="5" t="inlineStr">
        <is>
          <t>Country_Flows_2020_2025 allocation reconciled to Philippines annual totals</t>
        </is>
      </c>
      <c r="C6" s="6">
        <f>Country_Scenarios_2020_2025!F93</f>
        <v/>
      </c>
      <c r="D6" s="6">
        <f>Country_Scenarios_2020_2025!G93</f>
        <v/>
      </c>
      <c r="E6" s="6">
        <f>Country_Scenarios_2020_2025!H93</f>
        <v/>
      </c>
      <c r="F6" s="6">
        <f>Country_Scenarios_2020_2025!I93</f>
        <v/>
      </c>
      <c r="G6" s="6">
        <f>Country_Scenarios_2020_2025!J93</f>
        <v/>
      </c>
      <c r="H6" s="6">
        <f>Country_Scenarios_2020_2025!K93</f>
        <v/>
      </c>
      <c r="I6" s="8">
        <f>IF(C6&gt;0,(H6/C6)^(1/5)-1,0)</f>
        <v/>
      </c>
      <c r="J6" s="8">
        <f>H6/H$6</f>
        <v/>
      </c>
      <c r="K6" s="5" t="inlineStr">
        <is>
          <t>Current planning baseline; best for next projection tab</t>
        </is>
      </c>
    </row>
    <row r="7">
      <c r="A7" s="5" t="inlineStr">
        <is>
          <t>Upside</t>
        </is>
      </c>
      <c r="B7" s="5" t="inlineStr">
        <is>
          <t>Tier-adjusted higher corridor allocation: A +10%, B +18%, C +30%</t>
        </is>
      </c>
      <c r="C7" s="6">
        <f>Country_Scenarios_2020_2025!F94</f>
        <v/>
      </c>
      <c r="D7" s="6">
        <f>Country_Scenarios_2020_2025!G94</f>
        <v/>
      </c>
      <c r="E7" s="6">
        <f>Country_Scenarios_2020_2025!H94</f>
        <v/>
      </c>
      <c r="F7" s="6">
        <f>Country_Scenarios_2020_2025!I94</f>
        <v/>
      </c>
      <c r="G7" s="6">
        <f>Country_Scenarios_2020_2025!J94</f>
        <v/>
      </c>
      <c r="H7" s="6">
        <f>Country_Scenarios_2020_2025!K94</f>
        <v/>
      </c>
      <c r="I7" s="8">
        <f>IF(C7&gt;0,(H7/C7)^(1/5)-1,0)</f>
        <v/>
      </c>
      <c r="J7" s="8">
        <f>H7/H$6</f>
        <v/>
      </c>
      <c r="K7" s="5" t="inlineStr">
        <is>
          <t>Stronger corridor capture / higher monetisation case</t>
        </is>
      </c>
    </row>
    <row r="8"/>
    <row r="9"/>
    <row r="10">
      <c r="A10" s="5" t="inlineStr">
        <is>
          <t>Interpretation note: The base case reconciles to Philippines annual official/provisional totals. Downside/upside scenarios show allocation and commercial uncertainty bands, not official totals.</t>
        </is>
      </c>
    </row>
  </sheetData>
  <mergeCells count="3">
    <mergeCell ref="A2:K2"/>
    <mergeCell ref="A1:K1"/>
    <mergeCell ref="A10:K10"/>
  </mergeCells>
  <pageMargins left="0.75" right="0.75" top="1" bottom="1" header="0.5" footer="0.5"/>
  <pageSetup scale="100"/>
</worksheet>
</file>

<file path=xl/worksheets/sheet6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S34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28" customWidth="1" min="3" max="3"/>
    <col width="18" customWidth="1" min="4" max="4"/>
    <col width="31" customWidth="1" min="5" max="5"/>
    <col width="38" customWidth="1" min="6" max="6"/>
    <col width="3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11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</cols>
  <sheetData>
    <row r="1" ht="24" customHeight="1">
      <c r="A1" s="1" t="inlineStr">
        <is>
          <t>Philippines Corridor Evidence Score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</row>
    <row r="2" ht="34" customHeight="1">
      <c r="A2" s="3" t="inlineStr">
        <is>
          <t>Evidence-weighted corridor scoring engine. BSP Table 11 2023-2025 country cash-remittance values are converted to shares and reconciled to annual personal-remittance totals.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Region Group</t>
        </is>
      </c>
      <c r="D4" s="4" t="inlineStr">
        <is>
          <t>Data Status</t>
        </is>
      </c>
      <c r="E4" s="4" t="inlineStr">
        <is>
          <t>Primary Reference</t>
        </is>
      </c>
      <c r="F4" s="4" t="inlineStr">
        <is>
          <t>Disclosure Notes</t>
        </is>
      </c>
      <c r="G4" s="4" t="inlineStr">
        <is>
          <t>Base Evidence Score (0-1000)</t>
        </is>
      </c>
      <c r="H4" s="4" t="inlineStr">
        <is>
          <t>2020 Adj</t>
        </is>
      </c>
      <c r="I4" s="4" t="inlineStr">
        <is>
          <t>2021 Adj</t>
        </is>
      </c>
      <c r="J4" s="4" t="inlineStr">
        <is>
          <t>2022 Adj</t>
        </is>
      </c>
      <c r="K4" s="4" t="inlineStr">
        <is>
          <t>2023 Adj</t>
        </is>
      </c>
      <c r="L4" s="4" t="inlineStr">
        <is>
          <t>2024 Adj</t>
        </is>
      </c>
      <c r="M4" s="4" t="inlineStr">
        <is>
          <t>2025 Adj</t>
        </is>
      </c>
      <c r="N4" s="4" t="inlineStr">
        <is>
          <t>2020 Weighted</t>
        </is>
      </c>
      <c r="O4" s="4" t="inlineStr">
        <is>
          <t>2021 Weighted</t>
        </is>
      </c>
      <c r="P4" s="4" t="inlineStr">
        <is>
          <t>2022 Weighted</t>
        </is>
      </c>
      <c r="Q4" s="4" t="inlineStr">
        <is>
          <t>2023 Weighted</t>
        </is>
      </c>
      <c r="R4" s="4" t="inlineStr">
        <is>
          <t>2024 Weighted</t>
        </is>
      </c>
      <c r="S4" s="4" t="inlineStr">
        <is>
          <t>2025 Weighted</t>
        </is>
      </c>
    </row>
    <row r="5">
      <c r="A5" s="5" t="inlineStr">
        <is>
          <t>United States of America</t>
        </is>
      </c>
      <c r="B5" s="5" t="inlineStr">
        <is>
          <t>USA</t>
        </is>
      </c>
      <c r="C5" s="5" t="inlineStr">
        <is>
          <t>Americas Core</t>
        </is>
      </c>
      <c r="D5" s="5" t="inlineStr">
        <is>
          <t>Disclosed anchor</t>
        </is>
      </c>
      <c r="E5" s="5" t="inlineStr">
        <is>
          <t>BSP Table 11</t>
        </is>
      </c>
      <c r="F5" s="5" t="inlineStr">
        <is>
          <t>Largest BSP-reported source; note US correspondent bank routing caveat</t>
        </is>
      </c>
      <c r="G5" s="16" t="n">
        <v>0.3969960080579711</v>
      </c>
      <c r="H5" s="16" t="n">
        <v>1.051776865575353</v>
      </c>
      <c r="I5" s="16" t="n">
        <v>1.041465327677555</v>
      </c>
      <c r="J5" s="16" t="n">
        <v>1.031153789779758</v>
      </c>
      <c r="K5" s="16" t="n">
        <v>1.031153789779758</v>
      </c>
      <c r="L5" s="16" t="n">
        <v>1.023403056824267</v>
      </c>
      <c r="M5" s="16" t="n">
        <v>1</v>
      </c>
      <c r="N5" s="16">
        <f>G5*H5</f>
        <v/>
      </c>
      <c r="O5" s="16">
        <f>G5*I5</f>
        <v/>
      </c>
      <c r="P5" s="16">
        <f>G5*J5</f>
        <v/>
      </c>
      <c r="Q5" s="16">
        <f>G5*K5</f>
        <v/>
      </c>
      <c r="R5" s="16">
        <f>G5*L5</f>
        <v/>
      </c>
      <c r="S5" s="16">
        <f>G5*M5</f>
        <v/>
      </c>
    </row>
    <row r="6">
      <c r="A6" s="5" t="inlineStr">
        <is>
          <t>Singapore</t>
        </is>
      </c>
      <c r="B6" s="5" t="inlineStr">
        <is>
          <t>SGP</t>
        </is>
      </c>
      <c r="C6" s="5" t="inlineStr">
        <is>
          <t>ASEAN / Asia Core</t>
        </is>
      </c>
      <c r="D6" s="5" t="inlineStr">
        <is>
          <t>Disclosed anchor</t>
        </is>
      </c>
      <c r="E6" s="5" t="inlineStr">
        <is>
          <t>BSP Table 11</t>
        </is>
      </c>
      <c r="F6" s="5" t="inlineStr">
        <is>
          <t>Second-largest source in 2025; high digital/correspondent relevance</t>
        </is>
      </c>
      <c r="G6" s="16" t="n">
        <v>0.07250877425759779</v>
      </c>
      <c r="H6" s="16" t="n">
        <v>0.9344018518968361</v>
      </c>
      <c r="I6" s="16" t="n">
        <v>0.9538685571446867</v>
      </c>
      <c r="J6" s="16" t="n">
        <v>0.9684685860805748</v>
      </c>
      <c r="K6" s="16" t="n">
        <v>0.9733352623925375</v>
      </c>
      <c r="L6" s="16" t="n">
        <v>0.9921798593546322</v>
      </c>
      <c r="M6" s="16" t="n">
        <v>1</v>
      </c>
      <c r="N6" s="16">
        <f>G6*H6</f>
        <v/>
      </c>
      <c r="O6" s="16">
        <f>G6*I6</f>
        <v/>
      </c>
      <c r="P6" s="16">
        <f>G6*J6</f>
        <v/>
      </c>
      <c r="Q6" s="16">
        <f>G6*K6</f>
        <v/>
      </c>
      <c r="R6" s="16">
        <f>G6*L6</f>
        <v/>
      </c>
      <c r="S6" s="16">
        <f>G6*M6</f>
        <v/>
      </c>
    </row>
    <row r="7">
      <c r="A7" s="5" t="inlineStr">
        <is>
          <t>Saudi Arabia</t>
        </is>
      </c>
      <c r="B7" s="5" t="inlineStr">
        <is>
          <t>SAU</t>
        </is>
      </c>
      <c r="C7" s="5" t="inlineStr">
        <is>
          <t>Middle East Core</t>
        </is>
      </c>
      <c r="D7" s="5" t="inlineStr">
        <is>
          <t>Disclosed anchor</t>
        </is>
      </c>
      <c r="E7" s="5" t="inlineStr">
        <is>
          <t>BSP Table 11</t>
        </is>
      </c>
      <c r="F7" s="5" t="inlineStr">
        <is>
          <t>Core OFW labour corridor</t>
        </is>
      </c>
      <c r="G7" s="16" t="n">
        <v>0.06574895329668048</v>
      </c>
      <c r="H7" s="16" t="n">
        <v>0.8700703247204481</v>
      </c>
      <c r="I7" s="16" t="n">
        <v>0.8981371093888495</v>
      </c>
      <c r="J7" s="16" t="n">
        <v>0.9215260966125175</v>
      </c>
      <c r="K7" s="16" t="n">
        <v>0.9355594889467183</v>
      </c>
      <c r="L7" s="16" t="n">
        <v>0.9785685448198523</v>
      </c>
      <c r="M7" s="16" t="n">
        <v>1</v>
      </c>
      <c r="N7" s="16">
        <f>G7*H7</f>
        <v/>
      </c>
      <c r="O7" s="16">
        <f>G7*I7</f>
        <v/>
      </c>
      <c r="P7" s="16">
        <f>G7*J7</f>
        <v/>
      </c>
      <c r="Q7" s="16">
        <f>G7*K7</f>
        <v/>
      </c>
      <c r="R7" s="16">
        <f>G7*L7</f>
        <v/>
      </c>
      <c r="S7" s="16">
        <f>G7*M7</f>
        <v/>
      </c>
    </row>
    <row r="8">
      <c r="A8" s="5" t="inlineStr">
        <is>
          <t>Japan</t>
        </is>
      </c>
      <c r="B8" s="5" t="inlineStr">
        <is>
          <t>JPN</t>
        </is>
      </c>
      <c r="C8" s="5" t="inlineStr">
        <is>
          <t>Advanced Asia</t>
        </is>
      </c>
      <c r="D8" s="5" t="inlineStr">
        <is>
          <t>Disclosed anchor</t>
        </is>
      </c>
      <c r="E8" s="5" t="inlineStr">
        <is>
          <t>BSP Table 11</t>
        </is>
      </c>
      <c r="F8" s="5" t="inlineStr">
        <is>
          <t>Major Asian source corridor</t>
        </is>
      </c>
      <c r="G8" s="16" t="n">
        <v>0.05011429602873498</v>
      </c>
      <c r="H8" s="16" t="n">
        <v>0.9637496967232949</v>
      </c>
      <c r="I8" s="16" t="n">
        <v>0.9838278154050303</v>
      </c>
      <c r="J8" s="16" t="n">
        <v>0.9988864044163317</v>
      </c>
      <c r="K8" s="16" t="n">
        <v>1.003905934086766</v>
      </c>
      <c r="L8" s="16" t="n">
        <v>0.9873576835386435</v>
      </c>
      <c r="M8" s="16" t="n">
        <v>1</v>
      </c>
      <c r="N8" s="16">
        <f>G8*H8</f>
        <v/>
      </c>
      <c r="O8" s="16">
        <f>G8*I8</f>
        <v/>
      </c>
      <c r="P8" s="16">
        <f>G8*J8</f>
        <v/>
      </c>
      <c r="Q8" s="16">
        <f>G8*K8</f>
        <v/>
      </c>
      <c r="R8" s="16">
        <f>G8*L8</f>
        <v/>
      </c>
      <c r="S8" s="16">
        <f>G8*M8</f>
        <v/>
      </c>
    </row>
    <row r="9">
      <c r="A9" s="5" t="inlineStr">
        <is>
          <t>United Kingdom</t>
        </is>
      </c>
      <c r="B9" s="5" t="inlineStr">
        <is>
          <t>GBR</t>
        </is>
      </c>
      <c r="C9" s="5" t="inlineStr">
        <is>
          <t>Europe Core</t>
        </is>
      </c>
      <c r="D9" s="5" t="inlineStr">
        <is>
          <t>Disclosed anchor</t>
        </is>
      </c>
      <c r="E9" s="5" t="inlineStr">
        <is>
          <t>BSP Table 11</t>
        </is>
      </c>
      <c r="F9" s="5" t="inlineStr">
        <is>
          <t>Major European source; professional/seafarer route relevance</t>
        </is>
      </c>
      <c r="G9" s="16" t="n">
        <v>0.04622767539927839</v>
      </c>
      <c r="H9" s="16" t="n">
        <v>0.9808828762658152</v>
      </c>
      <c r="I9" s="16" t="n">
        <v>1.00131793618802</v>
      </c>
      <c r="J9" s="16" t="n">
        <v>1.016644231129673</v>
      </c>
      <c r="K9" s="16" t="n">
        <v>1.021752996110224</v>
      </c>
      <c r="L9" s="16" t="n">
        <v>1.017267050192879</v>
      </c>
      <c r="M9" s="16" t="n">
        <v>1</v>
      </c>
      <c r="N9" s="16">
        <f>G9*H9</f>
        <v/>
      </c>
      <c r="O9" s="16">
        <f>G9*I9</f>
        <v/>
      </c>
      <c r="P9" s="16">
        <f>G9*J9</f>
        <v/>
      </c>
      <c r="Q9" s="16">
        <f>G9*K9</f>
        <v/>
      </c>
      <c r="R9" s="16">
        <f>G9*L9</f>
        <v/>
      </c>
      <c r="S9" s="16">
        <f>G9*M9</f>
        <v/>
      </c>
    </row>
    <row r="10">
      <c r="A10" s="5" t="inlineStr">
        <is>
          <t>United Arab Emirates</t>
        </is>
      </c>
      <c r="B10" s="5" t="inlineStr">
        <is>
          <t>ARE</t>
        </is>
      </c>
      <c r="C10" s="5" t="inlineStr">
        <is>
          <t>Middle East Core</t>
        </is>
      </c>
      <c r="D10" s="5" t="inlineStr">
        <is>
          <t>Disclosed anchor</t>
        </is>
      </c>
      <c r="E10" s="5" t="inlineStr">
        <is>
          <t>BSP Table 11</t>
        </is>
      </c>
      <c r="F10" s="5" t="inlineStr">
        <is>
          <t>Major GCC corridor</t>
        </is>
      </c>
      <c r="G10" s="16" t="n">
        <v>0.04594917564746982</v>
      </c>
      <c r="H10" s="16" t="n">
        <v>0.8609313408284182</v>
      </c>
      <c r="I10" s="16" t="n">
        <v>0.8887033195648187</v>
      </c>
      <c r="J10" s="16" t="n">
        <v>0.911846635178486</v>
      </c>
      <c r="K10" s="16" t="n">
        <v>0.9257326245466861</v>
      </c>
      <c r="L10" s="16" t="n">
        <v>0.9598870720811244</v>
      </c>
      <c r="M10" s="16" t="n">
        <v>1</v>
      </c>
      <c r="N10" s="16">
        <f>G10*H10</f>
        <v/>
      </c>
      <c r="O10" s="16">
        <f>G10*I10</f>
        <v/>
      </c>
      <c r="P10" s="16">
        <f>G10*J10</f>
        <v/>
      </c>
      <c r="Q10" s="16">
        <f>G10*K10</f>
        <v/>
      </c>
      <c r="R10" s="16">
        <f>G10*L10</f>
        <v/>
      </c>
      <c r="S10" s="16">
        <f>G10*M10</f>
        <v/>
      </c>
    </row>
    <row r="11">
      <c r="A11" s="5" t="inlineStr">
        <is>
          <t>Canada</t>
        </is>
      </c>
      <c r="B11" s="5" t="inlineStr">
        <is>
          <t>CAN</t>
        </is>
      </c>
      <c r="C11" s="5" t="inlineStr">
        <is>
          <t>Americas Core</t>
        </is>
      </c>
      <c r="D11" s="5" t="inlineStr">
        <is>
          <t>Disclosed anchor</t>
        </is>
      </c>
      <c r="E11" s="5" t="inlineStr">
        <is>
          <t>BSP Table 11</t>
        </is>
      </c>
      <c r="F11" s="5" t="inlineStr">
        <is>
          <t>Large North American diaspora corridor</t>
        </is>
      </c>
      <c r="G11" s="16" t="n">
        <v>0.03501766750340071</v>
      </c>
      <c r="H11" s="16" t="n">
        <v>1.050862242945207</v>
      </c>
      <c r="I11" s="16" t="n">
        <v>1.04055967193594</v>
      </c>
      <c r="J11" s="16" t="n">
        <v>1.030257100926674</v>
      </c>
      <c r="K11" s="16" t="n">
        <v>1.030257100926674</v>
      </c>
      <c r="L11" s="16" t="n">
        <v>1.018977541417598</v>
      </c>
      <c r="M11" s="16" t="n">
        <v>1</v>
      </c>
      <c r="N11" s="16">
        <f>G11*H11</f>
        <v/>
      </c>
      <c r="O11" s="16">
        <f>G11*I11</f>
        <v/>
      </c>
      <c r="P11" s="16">
        <f>G11*J11</f>
        <v/>
      </c>
      <c r="Q11" s="16">
        <f>G11*K11</f>
        <v/>
      </c>
      <c r="R11" s="16">
        <f>G11*L11</f>
        <v/>
      </c>
      <c r="S11" s="16">
        <f>G11*M11</f>
        <v/>
      </c>
    </row>
    <row r="12">
      <c r="A12" s="5" t="inlineStr">
        <is>
          <t>Qatar</t>
        </is>
      </c>
      <c r="B12" s="5" t="inlineStr">
        <is>
          <t>QAT</t>
        </is>
      </c>
      <c r="C12" s="5" t="inlineStr">
        <is>
          <t>Middle East Core</t>
        </is>
      </c>
      <c r="D12" s="5" t="inlineStr">
        <is>
          <t>Disclosed anchor</t>
        </is>
      </c>
      <c r="E12" s="5" t="inlineStr">
        <is>
          <t>BSP Table 11</t>
        </is>
      </c>
      <c r="F12" s="5" t="inlineStr">
        <is>
          <t>Core GCC corridor</t>
        </is>
      </c>
      <c r="G12" s="16" t="n">
        <v>0.02913734898320089</v>
      </c>
      <c r="H12" s="16" t="n">
        <v>0.8885891038855804</v>
      </c>
      <c r="I12" s="16" t="n">
        <v>0.9172532685270507</v>
      </c>
      <c r="J12" s="16" t="n">
        <v>0.9411400723949427</v>
      </c>
      <c r="K12" s="16" t="n">
        <v>0.9554721547156778</v>
      </c>
      <c r="L12" s="16" t="n">
        <v>0.9721714041472226</v>
      </c>
      <c r="M12" s="16" t="n">
        <v>1</v>
      </c>
      <c r="N12" s="16">
        <f>G12*H12</f>
        <v/>
      </c>
      <c r="O12" s="16">
        <f>G12*I12</f>
        <v/>
      </c>
      <c r="P12" s="16">
        <f>G12*J12</f>
        <v/>
      </c>
      <c r="Q12" s="16">
        <f>G12*K12</f>
        <v/>
      </c>
      <c r="R12" s="16">
        <f>G12*L12</f>
        <v/>
      </c>
      <c r="S12" s="16">
        <f>G12*M12</f>
        <v/>
      </c>
    </row>
    <row r="13">
      <c r="A13" s="5" t="inlineStr">
        <is>
          <t>Taiwan, Republic of China</t>
        </is>
      </c>
      <c r="B13" s="5" t="inlineStr">
        <is>
          <t>TWN</t>
        </is>
      </c>
      <c r="C13" s="5" t="inlineStr">
        <is>
          <t>Advanced Asia</t>
        </is>
      </c>
      <c r="D13" s="5" t="inlineStr">
        <is>
          <t>Disclosed anchor</t>
        </is>
      </c>
      <c r="E13" s="5" t="inlineStr">
        <is>
          <t>BSP Table 11</t>
        </is>
      </c>
      <c r="F13" s="5" t="inlineStr">
        <is>
          <t>Manufacturing/workforce and family-support corridor</t>
        </is>
      </c>
      <c r="G13" s="16" t="n">
        <v>0.02794833689287671</v>
      </c>
      <c r="H13" s="16" t="n">
        <v>0.9281145949764666</v>
      </c>
      <c r="I13" s="16" t="n">
        <v>0.947450315705143</v>
      </c>
      <c r="J13" s="16" t="n">
        <v>0.9619521062516503</v>
      </c>
      <c r="K13" s="16" t="n">
        <v>0.9667860364338193</v>
      </c>
      <c r="L13" s="16" t="n">
        <v>0.9836482694083994</v>
      </c>
      <c r="M13" s="16" t="n">
        <v>1</v>
      </c>
      <c r="N13" s="16">
        <f>G13*H13</f>
        <v/>
      </c>
      <c r="O13" s="16">
        <f>G13*I13</f>
        <v/>
      </c>
      <c r="P13" s="16">
        <f>G13*J13</f>
        <v/>
      </c>
      <c r="Q13" s="16">
        <f>G13*K13</f>
        <v/>
      </c>
      <c r="R13" s="16">
        <f>G13*L13</f>
        <v/>
      </c>
      <c r="S13" s="16">
        <f>G13*M13</f>
        <v/>
      </c>
    </row>
    <row r="14">
      <c r="A14" s="5" t="inlineStr">
        <is>
          <t>Hong Kong, SAR China</t>
        </is>
      </c>
      <c r="B14" s="5" t="inlineStr">
        <is>
          <t>HKG</t>
        </is>
      </c>
      <c r="C14" s="5" t="inlineStr">
        <is>
          <t>Advanced Asia</t>
        </is>
      </c>
      <c r="D14" s="5" t="inlineStr">
        <is>
          <t>Disclosed anchor</t>
        </is>
      </c>
      <c r="E14" s="5" t="inlineStr">
        <is>
          <t>BSP Table 11</t>
        </is>
      </c>
      <c r="F14" s="5" t="inlineStr">
        <is>
          <t>Domestic worker / services corridor</t>
        </is>
      </c>
      <c r="G14" s="16" t="n">
        <v>0.02471104387903345</v>
      </c>
      <c r="H14" s="16" t="n">
        <v>0.8865799993735938</v>
      </c>
      <c r="I14" s="16" t="n">
        <v>0.9050504160272104</v>
      </c>
      <c r="J14" s="16" t="n">
        <v>0.9189032285174228</v>
      </c>
      <c r="K14" s="16" t="n">
        <v>0.923520832680827</v>
      </c>
      <c r="L14" s="16" t="n">
        <v>0.9407313503048862</v>
      </c>
      <c r="M14" s="16" t="n">
        <v>1</v>
      </c>
      <c r="N14" s="16">
        <f>G14*H14</f>
        <v/>
      </c>
      <c r="O14" s="16">
        <f>G14*I14</f>
        <v/>
      </c>
      <c r="P14" s="16">
        <f>G14*J14</f>
        <v/>
      </c>
      <c r="Q14" s="16">
        <f>G14*K14</f>
        <v/>
      </c>
      <c r="R14" s="16">
        <f>G14*L14</f>
        <v/>
      </c>
      <c r="S14" s="16">
        <f>G14*M14</f>
        <v/>
      </c>
    </row>
    <row r="15">
      <c r="A15" s="5" t="inlineStr">
        <is>
          <t>Korea (South)</t>
        </is>
      </c>
      <c r="B15" s="5" t="inlineStr">
        <is>
          <t>KOR</t>
        </is>
      </c>
      <c r="C15" s="5" t="inlineStr">
        <is>
          <t>Advanced Asia</t>
        </is>
      </c>
      <c r="D15" s="5" t="inlineStr">
        <is>
          <t>Disclosed anchor</t>
        </is>
      </c>
      <c r="E15" s="5" t="inlineStr">
        <is>
          <t>BSP Table 11</t>
        </is>
      </c>
      <c r="F15" s="5" t="inlineStr">
        <is>
          <t>Advanced Asia corridor</t>
        </is>
      </c>
      <c r="G15" s="16" t="n">
        <v>0.02442081368624786</v>
      </c>
      <c r="H15" s="16" t="n">
        <v>0.9798053414926333</v>
      </c>
      <c r="I15" s="16" t="n">
        <v>1.00021795277373</v>
      </c>
      <c r="J15" s="16" t="n">
        <v>1.015527411234552</v>
      </c>
      <c r="K15" s="16" t="n">
        <v>1.020630564054826</v>
      </c>
      <c r="L15" s="16" t="n">
        <v>1.013547120650573</v>
      </c>
      <c r="M15" s="16" t="n">
        <v>1</v>
      </c>
      <c r="N15" s="16">
        <f>G15*H15</f>
        <v/>
      </c>
      <c r="O15" s="16">
        <f>G15*I15</f>
        <v/>
      </c>
      <c r="P15" s="16">
        <f>G15*J15</f>
        <v/>
      </c>
      <c r="Q15" s="16">
        <f>G15*K15</f>
        <v/>
      </c>
      <c r="R15" s="16">
        <f>G15*L15</f>
        <v/>
      </c>
      <c r="S15" s="16">
        <f>G15*M15</f>
        <v/>
      </c>
    </row>
    <row r="16">
      <c r="A16" s="5" t="inlineStr">
        <is>
          <t>Malaysia</t>
        </is>
      </c>
      <c r="B16" s="5" t="inlineStr">
        <is>
          <t>MYS</t>
        </is>
      </c>
      <c r="C16" s="5" t="inlineStr">
        <is>
          <t>ASEAN / Asia Adjacent</t>
        </is>
      </c>
      <c r="D16" s="5" t="inlineStr">
        <is>
          <t>Disclosed anchor</t>
        </is>
      </c>
      <c r="E16" s="5" t="inlineStr">
        <is>
          <t>BSP Table 11</t>
        </is>
      </c>
      <c r="F16" s="5" t="inlineStr">
        <is>
          <t>ASEAN labour/services corridor</t>
        </is>
      </c>
      <c r="G16" s="16" t="n">
        <v>0.0189469914281346</v>
      </c>
      <c r="H16" s="16" t="n">
        <v>0.9842781081561472</v>
      </c>
      <c r="I16" s="16" t="n">
        <v>1.004783902076067</v>
      </c>
      <c r="J16" s="16" t="n">
        <v>1.020163247516007</v>
      </c>
      <c r="K16" s="16" t="n">
        <v>1.025289695995987</v>
      </c>
      <c r="L16" s="16" t="n">
        <v>1.011706708336293</v>
      </c>
      <c r="M16" s="16" t="n">
        <v>1</v>
      </c>
      <c r="N16" s="16">
        <f>G16*H16</f>
        <v/>
      </c>
      <c r="O16" s="16">
        <f>G16*I16</f>
        <v/>
      </c>
      <c r="P16" s="16">
        <f>G16*J16</f>
        <v/>
      </c>
      <c r="Q16" s="16">
        <f>G16*K16</f>
        <v/>
      </c>
      <c r="R16" s="16">
        <f>G16*L16</f>
        <v/>
      </c>
      <c r="S16" s="16">
        <f>G16*M16</f>
        <v/>
      </c>
    </row>
    <row r="17">
      <c r="A17" s="5" t="inlineStr">
        <is>
          <t>Germany</t>
        </is>
      </c>
      <c r="B17" s="5" t="inlineStr">
        <is>
          <t>DEU</t>
        </is>
      </c>
      <c r="C17" s="5" t="inlineStr">
        <is>
          <t>Europe / OECD</t>
        </is>
      </c>
      <c r="D17" s="5" t="inlineStr">
        <is>
          <t>Disclosed anchor</t>
        </is>
      </c>
      <c r="E17" s="5" t="inlineStr">
        <is>
          <t>BSP Table 11</t>
        </is>
      </c>
      <c r="F17" s="5" t="inlineStr">
        <is>
          <t>European professional/labour corridor</t>
        </is>
      </c>
      <c r="G17" s="16" t="n">
        <v>0.0176037156199858</v>
      </c>
      <c r="H17" s="16" t="n">
        <v>0.9892889000703906</v>
      </c>
      <c r="I17" s="16" t="n">
        <v>1.009899085488524</v>
      </c>
      <c r="J17" s="16" t="n">
        <v>1.025356724552124</v>
      </c>
      <c r="K17" s="16" t="n">
        <v>1.030509270906657</v>
      </c>
      <c r="L17" s="16" t="n">
        <v>1.025301123865937</v>
      </c>
      <c r="M17" s="16" t="n">
        <v>1</v>
      </c>
      <c r="N17" s="16">
        <f>G17*H17</f>
        <v/>
      </c>
      <c r="O17" s="16">
        <f>G17*I17</f>
        <v/>
      </c>
      <c r="P17" s="16">
        <f>G17*J17</f>
        <v/>
      </c>
      <c r="Q17" s="16">
        <f>G17*K17</f>
        <v/>
      </c>
      <c r="R17" s="16">
        <f>G17*L17</f>
        <v/>
      </c>
      <c r="S17" s="16">
        <f>G17*M17</f>
        <v/>
      </c>
    </row>
    <row r="18">
      <c r="A18" s="5" t="inlineStr">
        <is>
          <t>Kuwait</t>
        </is>
      </c>
      <c r="B18" s="5" t="inlineStr">
        <is>
          <t>KWT</t>
        </is>
      </c>
      <c r="C18" s="5" t="inlineStr">
        <is>
          <t>Middle East Core</t>
        </is>
      </c>
      <c r="D18" s="5" t="inlineStr">
        <is>
          <t>Disclosed anchor</t>
        </is>
      </c>
      <c r="E18" s="5" t="inlineStr">
        <is>
          <t>BSP Table 11</t>
        </is>
      </c>
      <c r="F18" s="5" t="inlineStr">
        <is>
          <t>GCC labour corridor</t>
        </is>
      </c>
      <c r="G18" s="16" t="n">
        <v>0.01742228667042489</v>
      </c>
      <c r="H18" s="16" t="n">
        <v>0.9326831330688605</v>
      </c>
      <c r="I18" s="16" t="n">
        <v>0.9627696857485011</v>
      </c>
      <c r="J18" s="16" t="n">
        <v>0.9878418129815351</v>
      </c>
      <c r="K18" s="16" t="n">
        <v>1.002885089321355</v>
      </c>
      <c r="L18" s="16" t="n">
        <v>0.9770788458532836</v>
      </c>
      <c r="M18" s="16" t="n">
        <v>1</v>
      </c>
      <c r="N18" s="16">
        <f>G18*H18</f>
        <v/>
      </c>
      <c r="O18" s="16">
        <f>G18*I18</f>
        <v/>
      </c>
      <c r="P18" s="16">
        <f>G18*J18</f>
        <v/>
      </c>
      <c r="Q18" s="16">
        <f>G18*K18</f>
        <v/>
      </c>
      <c r="R18" s="16">
        <f>G18*L18</f>
        <v/>
      </c>
      <c r="S18" s="16">
        <f>G18*M18</f>
        <v/>
      </c>
    </row>
    <row r="19">
      <c r="A19" s="5" t="inlineStr">
        <is>
          <t>Cyprus</t>
        </is>
      </c>
      <c r="B19" s="5" t="inlineStr">
        <is>
          <t>CYP</t>
        </is>
      </c>
      <c r="C19" s="5" t="inlineStr">
        <is>
          <t>Europe / Seafarer Corridor</t>
        </is>
      </c>
      <c r="D19" s="5" t="inlineStr">
        <is>
          <t>Disclosed anchor</t>
        </is>
      </c>
      <c r="E19" s="5" t="inlineStr">
        <is>
          <t>BSP Table 11</t>
        </is>
      </c>
      <c r="F19" s="5" t="inlineStr">
        <is>
          <t>Shipping/seafarer corridor relevance</t>
        </is>
      </c>
      <c r="G19" s="16" t="n">
        <v>0.01123203755177951</v>
      </c>
      <c r="H19" s="16" t="n">
        <v>0.916486089080631</v>
      </c>
      <c r="I19" s="16" t="n">
        <v>0.9789737769724922</v>
      </c>
      <c r="J19" s="16" t="n">
        <v>1.03104685021571</v>
      </c>
      <c r="K19" s="16" t="n">
        <v>1.041461464864353</v>
      </c>
      <c r="L19" s="16" t="n">
        <v>1.019213247949933</v>
      </c>
      <c r="M19" s="16" t="n">
        <v>1</v>
      </c>
      <c r="N19" s="16">
        <f>G19*H19</f>
        <v/>
      </c>
      <c r="O19" s="16">
        <f>G19*I19</f>
        <v/>
      </c>
      <c r="P19" s="16">
        <f>G19*J19</f>
        <v/>
      </c>
      <c r="Q19" s="16">
        <f>G19*K19</f>
        <v/>
      </c>
      <c r="R19" s="16">
        <f>G19*L19</f>
        <v/>
      </c>
      <c r="S19" s="16">
        <f>G19*M19</f>
        <v/>
      </c>
    </row>
    <row r="20">
      <c r="A20" s="5" t="inlineStr">
        <is>
          <t>Panama</t>
        </is>
      </c>
      <c r="B20" s="5" t="inlineStr">
        <is>
          <t>PAN</t>
        </is>
      </c>
      <c r="C20" s="5" t="inlineStr">
        <is>
          <t>Maritime / Americas</t>
        </is>
      </c>
      <c r="D20" s="5" t="inlineStr">
        <is>
          <t>Disclosed anchor</t>
        </is>
      </c>
      <c r="E20" s="5" t="inlineStr">
        <is>
          <t>BSP Table 11</t>
        </is>
      </c>
      <c r="F20" s="5" t="inlineStr">
        <is>
          <t>Maritime/seafarer routing corridor</t>
        </is>
      </c>
      <c r="G20" s="16" t="n">
        <v>0.010205988788617</v>
      </c>
      <c r="H20" s="16" t="n">
        <v>0.8522951838047558</v>
      </c>
      <c r="I20" s="16" t="n">
        <v>0.910406219064171</v>
      </c>
      <c r="J20" s="16" t="n">
        <v>0.9588320817803503</v>
      </c>
      <c r="K20" s="16" t="n">
        <v>0.9685172543235862</v>
      </c>
      <c r="L20" s="16" t="n">
        <v>0.9650762478907038</v>
      </c>
      <c r="M20" s="16" t="n">
        <v>1</v>
      </c>
      <c r="N20" s="16">
        <f>G20*H20</f>
        <v/>
      </c>
      <c r="O20" s="16">
        <f>G20*I20</f>
        <v/>
      </c>
      <c r="P20" s="16">
        <f>G20*J20</f>
        <v/>
      </c>
      <c r="Q20" s="16">
        <f>G20*K20</f>
        <v/>
      </c>
      <c r="R20" s="16">
        <f>G20*L20</f>
        <v/>
      </c>
      <c r="S20" s="16">
        <f>G20*M20</f>
        <v/>
      </c>
    </row>
    <row r="21">
      <c r="A21" s="5" t="inlineStr">
        <is>
          <t>Oman</t>
        </is>
      </c>
      <c r="B21" s="5" t="inlineStr">
        <is>
          <t>OMN</t>
        </is>
      </c>
      <c r="C21" s="5" t="inlineStr">
        <is>
          <t>Middle East Core</t>
        </is>
      </c>
      <c r="D21" s="5" t="inlineStr">
        <is>
          <t>Disclosed anchor</t>
        </is>
      </c>
      <c r="E21" s="5" t="inlineStr">
        <is>
          <t>BSP Table 11</t>
        </is>
      </c>
      <c r="F21" s="5" t="inlineStr">
        <is>
          <t>GCC labour corridor</t>
        </is>
      </c>
      <c r="G21" s="16" t="n">
        <v>0.009961866525317659</v>
      </c>
      <c r="H21" s="16" t="n">
        <v>0.9535009340946831</v>
      </c>
      <c r="I21" s="16" t="n">
        <v>0.9842590287428986</v>
      </c>
      <c r="J21" s="16" t="n">
        <v>1.009890774283078</v>
      </c>
      <c r="K21" s="16" t="n">
        <v>1.025269821607186</v>
      </c>
      <c r="L21" s="16" t="n">
        <v>1.012264349225488</v>
      </c>
      <c r="M21" s="16" t="n">
        <v>1</v>
      </c>
      <c r="N21" s="16">
        <f>G21*H21</f>
        <v/>
      </c>
      <c r="O21" s="16">
        <f>G21*I21</f>
        <v/>
      </c>
      <c r="P21" s="16">
        <f>G21*J21</f>
        <v/>
      </c>
      <c r="Q21" s="16">
        <f>G21*K21</f>
        <v/>
      </c>
      <c r="R21" s="16">
        <f>G21*L21</f>
        <v/>
      </c>
      <c r="S21" s="16">
        <f>G21*M21</f>
        <v/>
      </c>
    </row>
    <row r="22">
      <c r="A22" s="5" t="inlineStr">
        <is>
          <t>Marshall Islands</t>
        </is>
      </c>
      <c r="B22" s="5" t="inlineStr">
        <is>
          <t>MHL</t>
        </is>
      </c>
      <c r="C22" s="5" t="inlineStr">
        <is>
          <t>Maritime / Pacific</t>
        </is>
      </c>
      <c r="D22" s="5" t="inlineStr">
        <is>
          <t>Disclosed anchor</t>
        </is>
      </c>
      <c r="E22" s="5" t="inlineStr">
        <is>
          <t>BSP Table 11</t>
        </is>
      </c>
      <c r="F22" s="5" t="inlineStr">
        <is>
          <t>Maritime/seafarer corridor</t>
        </is>
      </c>
      <c r="G22" s="16" t="n">
        <v>0.009183447932445231</v>
      </c>
      <c r="H22" s="16" t="n">
        <v>0.8431040940573042</v>
      </c>
      <c r="I22" s="16" t="n">
        <v>0.9005884641066659</v>
      </c>
      <c r="J22" s="16" t="n">
        <v>0.9484921058144673</v>
      </c>
      <c r="K22" s="16" t="n">
        <v>0.9580728341560275</v>
      </c>
      <c r="L22" s="16" t="n">
        <v>0.9635998816731205</v>
      </c>
      <c r="M22" s="16" t="n">
        <v>1</v>
      </c>
      <c r="N22" s="16">
        <f>G22*H22</f>
        <v/>
      </c>
      <c r="O22" s="16">
        <f>G22*I22</f>
        <v/>
      </c>
      <c r="P22" s="16">
        <f>G22*J22</f>
        <v/>
      </c>
      <c r="Q22" s="16">
        <f>G22*K22</f>
        <v/>
      </c>
      <c r="R22" s="16">
        <f>G22*L22</f>
        <v/>
      </c>
      <c r="S22" s="16">
        <f>G22*M22</f>
        <v/>
      </c>
    </row>
    <row r="23">
      <c r="A23" s="5" t="inlineStr">
        <is>
          <t>Australia</t>
        </is>
      </c>
      <c r="B23" s="5" t="inlineStr">
        <is>
          <t>AUS</t>
        </is>
      </c>
      <c r="C23" s="5" t="inlineStr">
        <is>
          <t>Oceania Core</t>
        </is>
      </c>
      <c r="D23" s="5" t="inlineStr">
        <is>
          <t>Disclosed anchor</t>
        </is>
      </c>
      <c r="E23" s="5" t="inlineStr">
        <is>
          <t>BSP Table 11</t>
        </is>
      </c>
      <c r="F23" s="5" t="inlineStr">
        <is>
          <t>Oceania diaspora corridor</t>
        </is>
      </c>
      <c r="G23" s="16" t="n">
        <v>0.008842423246433778</v>
      </c>
      <c r="H23" s="16" t="n">
        <v>0.976597571791527</v>
      </c>
      <c r="I23" s="16" t="n">
        <v>0.9969433545371836</v>
      </c>
      <c r="J23" s="16" t="n">
        <v>1.012202691596426</v>
      </c>
      <c r="K23" s="16" t="n">
        <v>1.017289137282841</v>
      </c>
      <c r="L23" s="16" t="n">
        <v>1.006772793115945</v>
      </c>
      <c r="M23" s="16" t="n">
        <v>1</v>
      </c>
      <c r="N23" s="16">
        <f>G23*H23</f>
        <v/>
      </c>
      <c r="O23" s="16">
        <f>G23*I23</f>
        <v/>
      </c>
      <c r="P23" s="16">
        <f>G23*J23</f>
        <v/>
      </c>
      <c r="Q23" s="16">
        <f>G23*K23</f>
        <v/>
      </c>
      <c r="R23" s="16">
        <f>G23*L23</f>
        <v/>
      </c>
      <c r="S23" s="16">
        <f>G23*M23</f>
        <v/>
      </c>
    </row>
    <row r="24">
      <c r="A24" s="5" t="inlineStr">
        <is>
          <t>Greece</t>
        </is>
      </c>
      <c r="B24" s="5" t="inlineStr">
        <is>
          <t>GRC</t>
        </is>
      </c>
      <c r="C24" s="5" t="inlineStr">
        <is>
          <t>Europe / Seafarer Corridor</t>
        </is>
      </c>
      <c r="D24" s="5" t="inlineStr">
        <is>
          <t>Disclosed anchor</t>
        </is>
      </c>
      <c r="E24" s="5" t="inlineStr">
        <is>
          <t>BSP Table 11</t>
        </is>
      </c>
      <c r="F24" s="5" t="inlineStr">
        <is>
          <t>Shipping/seafarer corridor relevance</t>
        </is>
      </c>
      <c r="G24" s="16" t="n">
        <v>0.00866910457783546</v>
      </c>
      <c r="H24" s="16" t="n">
        <v>0.899100019343256</v>
      </c>
      <c r="I24" s="16" t="n">
        <v>0.960402293389387</v>
      </c>
      <c r="J24" s="16" t="n">
        <v>1.011487521761163</v>
      </c>
      <c r="K24" s="16" t="n">
        <v>1.021704567435518</v>
      </c>
      <c r="L24" s="16" t="n">
        <v>1.013048971606386</v>
      </c>
      <c r="M24" s="16" t="n">
        <v>1</v>
      </c>
      <c r="N24" s="16">
        <f>G24*H24</f>
        <v/>
      </c>
      <c r="O24" s="16">
        <f>G24*I24</f>
        <v/>
      </c>
      <c r="P24" s="16">
        <f>G24*J24</f>
        <v/>
      </c>
      <c r="Q24" s="16">
        <f>G24*K24</f>
        <v/>
      </c>
      <c r="R24" s="16">
        <f>G24*L24</f>
        <v/>
      </c>
      <c r="S24" s="16">
        <f>G24*M24</f>
        <v/>
      </c>
    </row>
    <row r="25">
      <c r="A25" s="5" t="inlineStr">
        <is>
          <t>Bahrain</t>
        </is>
      </c>
      <c r="B25" s="5" t="inlineStr">
        <is>
          <t>BHR</t>
        </is>
      </c>
      <c r="C25" s="5" t="inlineStr">
        <is>
          <t>Middle East Core</t>
        </is>
      </c>
      <c r="D25" s="5" t="inlineStr">
        <is>
          <t>Disclosed anchor</t>
        </is>
      </c>
      <c r="E25" s="5" t="inlineStr">
        <is>
          <t>BSP Table 11</t>
        </is>
      </c>
      <c r="F25" s="5" t="inlineStr">
        <is>
          <t>Small GCC corridor</t>
        </is>
      </c>
      <c r="G25" s="16" t="n">
        <v>0.007590044324228939</v>
      </c>
      <c r="H25" s="16" t="n">
        <v>0.9329208447895025</v>
      </c>
      <c r="I25" s="16" t="n">
        <v>0.9630150655891638</v>
      </c>
      <c r="J25" s="16" t="n">
        <v>0.9880935829222149</v>
      </c>
      <c r="K25" s="16" t="n">
        <v>1.003140693322046</v>
      </c>
      <c r="L25" s="16" t="n">
        <v>0.998691811821793</v>
      </c>
      <c r="M25" s="16" t="n">
        <v>1</v>
      </c>
      <c r="N25" s="16">
        <f>G25*H25</f>
        <v/>
      </c>
      <c r="O25" s="16">
        <f>G25*I25</f>
        <v/>
      </c>
      <c r="P25" s="16">
        <f>G25*J25</f>
        <v/>
      </c>
      <c r="Q25" s="16">
        <f>G25*K25</f>
        <v/>
      </c>
      <c r="R25" s="16">
        <f>G25*L25</f>
        <v/>
      </c>
      <c r="S25" s="16">
        <f>G25*M25</f>
        <v/>
      </c>
    </row>
    <row r="26">
      <c r="A26" s="5" t="inlineStr">
        <is>
          <t>Liberia</t>
        </is>
      </c>
      <c r="B26" s="5" t="inlineStr">
        <is>
          <t>LBR</t>
        </is>
      </c>
      <c r="C26" s="5" t="inlineStr">
        <is>
          <t>Maritime / Africa</t>
        </is>
      </c>
      <c r="D26" s="5" t="inlineStr">
        <is>
          <t>Disclosed anchor</t>
        </is>
      </c>
      <c r="E26" s="5" t="inlineStr">
        <is>
          <t>BSP Table 11</t>
        </is>
      </c>
      <c r="F26" s="5" t="inlineStr">
        <is>
          <t>Maritime flag/state related corridor</t>
        </is>
      </c>
      <c r="G26" s="16" t="n">
        <v>0.005662912476541925</v>
      </c>
      <c r="H26" s="16" t="n">
        <v>0.7948972706871464</v>
      </c>
      <c r="I26" s="16" t="n">
        <v>0.8490948118703608</v>
      </c>
      <c r="J26" s="16" t="n">
        <v>0.8942594295230396</v>
      </c>
      <c r="K26" s="16" t="n">
        <v>0.9032923530535754</v>
      </c>
      <c r="L26" s="16" t="n">
        <v>0.9026836872775381</v>
      </c>
      <c r="M26" s="16" t="n">
        <v>1</v>
      </c>
      <c r="N26" s="16">
        <f>G26*H26</f>
        <v/>
      </c>
      <c r="O26" s="16">
        <f>G26*I26</f>
        <v/>
      </c>
      <c r="P26" s="16">
        <f>G26*J26</f>
        <v/>
      </c>
      <c r="Q26" s="16">
        <f>G26*K26</f>
        <v/>
      </c>
      <c r="R26" s="16">
        <f>G26*L26</f>
        <v/>
      </c>
      <c r="S26" s="16">
        <f>G26*M26</f>
        <v/>
      </c>
    </row>
    <row r="27">
      <c r="A27" s="5" t="inlineStr">
        <is>
          <t>Netherlands</t>
        </is>
      </c>
      <c r="B27" s="5" t="inlineStr">
        <is>
          <t>NLD</t>
        </is>
      </c>
      <c r="C27" s="5" t="inlineStr">
        <is>
          <t>Europe / OECD</t>
        </is>
      </c>
      <c r="D27" s="5" t="inlineStr">
        <is>
          <t>Disclosed anchor</t>
        </is>
      </c>
      <c r="E27" s="5" t="inlineStr">
        <is>
          <t>BSP Table 11</t>
        </is>
      </c>
      <c r="F27" s="5" t="inlineStr">
        <is>
          <t>European corridor</t>
        </is>
      </c>
      <c r="G27" s="16" t="n">
        <v>0.005370830108865227</v>
      </c>
      <c r="H27" s="16" t="n">
        <v>0.9601275814107106</v>
      </c>
      <c r="I27" s="16" t="n">
        <v>0.9801302393567671</v>
      </c>
      <c r="J27" s="16" t="n">
        <v>0.9951322328163095</v>
      </c>
      <c r="K27" s="16" t="n">
        <v>1.000132897302824</v>
      </c>
      <c r="L27" s="16" t="n">
        <v>0.9908073200840044</v>
      </c>
      <c r="M27" s="16" t="n">
        <v>1</v>
      </c>
      <c r="N27" s="16">
        <f>G27*H27</f>
        <v/>
      </c>
      <c r="O27" s="16">
        <f>G27*I27</f>
        <v/>
      </c>
      <c r="P27" s="16">
        <f>G27*J27</f>
        <v/>
      </c>
      <c r="Q27" s="16">
        <f>G27*K27</f>
        <v/>
      </c>
      <c r="R27" s="16">
        <f>G27*L27</f>
        <v/>
      </c>
      <c r="S27" s="16">
        <f>G27*M27</f>
        <v/>
      </c>
    </row>
    <row r="28">
      <c r="A28" s="5" t="inlineStr">
        <is>
          <t>Italy</t>
        </is>
      </c>
      <c r="B28" s="5" t="inlineStr">
        <is>
          <t>ITA</t>
        </is>
      </c>
      <c r="C28" s="5" t="inlineStr">
        <is>
          <t>Europe / OECD</t>
        </is>
      </c>
      <c r="D28" s="5" t="inlineStr">
        <is>
          <t>Disclosed anchor</t>
        </is>
      </c>
      <c r="E28" s="5" t="inlineStr">
        <is>
          <t>BSP Table 11</t>
        </is>
      </c>
      <c r="F28" s="5" t="inlineStr">
        <is>
          <t>European corridor</t>
        </is>
      </c>
      <c r="G28" s="16" t="n">
        <v>0.005002556001349731</v>
      </c>
      <c r="H28" s="16" t="n">
        <v>0.883497771259018</v>
      </c>
      <c r="I28" s="16" t="n">
        <v>0.9019039748269141</v>
      </c>
      <c r="J28" s="16" t="n">
        <v>0.9157086275028362</v>
      </c>
      <c r="K28" s="16" t="n">
        <v>0.9203101783948103</v>
      </c>
      <c r="L28" s="16" t="n">
        <v>0.9028158657991593</v>
      </c>
      <c r="M28" s="16" t="n">
        <v>1</v>
      </c>
      <c r="N28" s="16">
        <f>G28*H28</f>
        <v/>
      </c>
      <c r="O28" s="16">
        <f>G28*I28</f>
        <v/>
      </c>
      <c r="P28" s="16">
        <f>G28*J28</f>
        <v/>
      </c>
      <c r="Q28" s="16">
        <f>G28*K28</f>
        <v/>
      </c>
      <c r="R28" s="16">
        <f>G28*L28</f>
        <v/>
      </c>
      <c r="S28" s="16">
        <f>G28*M28</f>
        <v/>
      </c>
    </row>
    <row r="29">
      <c r="A29" s="5" t="inlineStr">
        <is>
          <t>Norway</t>
        </is>
      </c>
      <c r="B29" s="5" t="inlineStr">
        <is>
          <t>NOR</t>
        </is>
      </c>
      <c r="C29" s="5" t="inlineStr">
        <is>
          <t>Europe / OECD</t>
        </is>
      </c>
      <c r="D29" s="5" t="inlineStr">
        <is>
          <t>Disclosed anchor</t>
        </is>
      </c>
      <c r="E29" s="5" t="inlineStr">
        <is>
          <t>BSP Table 11</t>
        </is>
      </c>
      <c r="F29" s="5" t="inlineStr">
        <is>
          <t>Shipping and high-income corridor</t>
        </is>
      </c>
      <c r="G29" s="16" t="n">
        <v>0.004670679936770117</v>
      </c>
      <c r="H29" s="16" t="n">
        <v>0.9707803567586207</v>
      </c>
      <c r="I29" s="16" t="n">
        <v>0.9910049475244253</v>
      </c>
      <c r="J29" s="16" t="n">
        <v>1.006173390598779</v>
      </c>
      <c r="K29" s="16" t="n">
        <v>1.01122953829023</v>
      </c>
      <c r="L29" s="16" t="n">
        <v>0.9940847545794957</v>
      </c>
      <c r="M29" s="16" t="n">
        <v>1</v>
      </c>
      <c r="N29" s="16">
        <f>G29*H29</f>
        <v/>
      </c>
      <c r="O29" s="16">
        <f>G29*I29</f>
        <v/>
      </c>
      <c r="P29" s="16">
        <f>G29*J29</f>
        <v/>
      </c>
      <c r="Q29" s="16">
        <f>G29*K29</f>
        <v/>
      </c>
      <c r="R29" s="16">
        <f>G29*L29</f>
        <v/>
      </c>
      <c r="S29" s="16">
        <f>G29*M29</f>
        <v/>
      </c>
    </row>
    <row r="30">
      <c r="A30" s="5" t="inlineStr">
        <is>
          <t>New Zealand</t>
        </is>
      </c>
      <c r="B30" s="5" t="inlineStr">
        <is>
          <t>NZL</t>
        </is>
      </c>
      <c r="C30" s="5" t="inlineStr">
        <is>
          <t>Oceania Core</t>
        </is>
      </c>
      <c r="D30" s="5" t="inlineStr">
        <is>
          <t>Disclosed anchor</t>
        </is>
      </c>
      <c r="E30" s="5" t="inlineStr">
        <is>
          <t>BSP Table 11</t>
        </is>
      </c>
      <c r="F30" s="5" t="inlineStr">
        <is>
          <t>Oceania corridor</t>
        </is>
      </c>
      <c r="G30" s="16" t="n">
        <v>0.003901746724400641</v>
      </c>
      <c r="H30" s="16" t="n">
        <v>0.9621075384043322</v>
      </c>
      <c r="I30" s="16" t="n">
        <v>0.9821514454544225</v>
      </c>
      <c r="J30" s="16" t="n">
        <v>0.9971843757419901</v>
      </c>
      <c r="K30" s="16" t="n">
        <v>1.002195352504513</v>
      </c>
      <c r="L30" s="16" t="n">
        <v>1.002240639424254</v>
      </c>
      <c r="M30" s="16" t="n">
        <v>1</v>
      </c>
      <c r="N30" s="16">
        <f>G30*H30</f>
        <v/>
      </c>
      <c r="O30" s="16">
        <f>G30*I30</f>
        <v/>
      </c>
      <c r="P30" s="16">
        <f>G30*J30</f>
        <v/>
      </c>
      <c r="Q30" s="16">
        <f>G30*K30</f>
        <v/>
      </c>
      <c r="R30" s="16">
        <f>G30*L30</f>
        <v/>
      </c>
      <c r="S30" s="16">
        <f>G30*M30</f>
        <v/>
      </c>
    </row>
    <row r="31">
      <c r="A31" s="5" t="inlineStr">
        <is>
          <t>Israel</t>
        </is>
      </c>
      <c r="B31" s="5" t="inlineStr">
        <is>
          <t>ISR</t>
        </is>
      </c>
      <c r="C31" s="5" t="inlineStr">
        <is>
          <t>Middle East Adjacent</t>
        </is>
      </c>
      <c r="D31" s="5" t="inlineStr">
        <is>
          <t>Disclosed anchor</t>
        </is>
      </c>
      <c r="E31" s="5" t="inlineStr">
        <is>
          <t>BSP Table 11</t>
        </is>
      </c>
      <c r="F31" s="5" t="inlineStr">
        <is>
          <t>Middle East services/care corridor</t>
        </is>
      </c>
      <c r="G31" s="16" t="n">
        <v>0.002951103929911008</v>
      </c>
      <c r="H31" s="16" t="n">
        <v>1.0269262818609</v>
      </c>
      <c r="I31" s="16" t="n">
        <v>1.060052936114478</v>
      </c>
      <c r="J31" s="16" t="n">
        <v>1.087658481325792</v>
      </c>
      <c r="K31" s="16" t="n">
        <v>1.104221808452581</v>
      </c>
      <c r="L31" s="16" t="n">
        <v>1.045384090911287</v>
      </c>
      <c r="M31" s="16" t="n">
        <v>1</v>
      </c>
      <c r="N31" s="16">
        <f>G31*H31</f>
        <v/>
      </c>
      <c r="O31" s="16">
        <f>G31*I31</f>
        <v/>
      </c>
      <c r="P31" s="16">
        <f>G31*J31</f>
        <v/>
      </c>
      <c r="Q31" s="16">
        <f>G31*K31</f>
        <v/>
      </c>
      <c r="R31" s="16">
        <f>G31*L31</f>
        <v/>
      </c>
      <c r="S31" s="16">
        <f>G31*M31</f>
        <v/>
      </c>
    </row>
    <row r="32">
      <c r="A32" s="5" t="inlineStr">
        <is>
          <t>Macao, SAR China</t>
        </is>
      </c>
      <c r="B32" s="5" t="inlineStr">
        <is>
          <t>MAC</t>
        </is>
      </c>
      <c r="C32" s="5" t="inlineStr">
        <is>
          <t>Advanced Asia</t>
        </is>
      </c>
      <c r="D32" s="5" t="inlineStr">
        <is>
          <t>Disclosed anchor</t>
        </is>
      </c>
      <c r="E32" s="5" t="inlineStr">
        <is>
          <t>BSP Table 11</t>
        </is>
      </c>
      <c r="F32" s="5" t="inlineStr">
        <is>
          <t>Small SAR China corridor</t>
        </is>
      </c>
      <c r="G32" s="16" t="n">
        <v>0.002855324037435934</v>
      </c>
      <c r="H32" s="16" t="n">
        <v>0.9773628043402216</v>
      </c>
      <c r="I32" s="16" t="n">
        <v>0.9977245294306429</v>
      </c>
      <c r="J32" s="16" t="n">
        <v>1.012995823248459</v>
      </c>
      <c r="K32" s="16" t="n">
        <v>1.018086254521064</v>
      </c>
      <c r="L32" s="16" t="n">
        <v>0.9826110530084345</v>
      </c>
      <c r="M32" s="16" t="n">
        <v>1</v>
      </c>
      <c r="N32" s="16">
        <f>G32*H32</f>
        <v/>
      </c>
      <c r="O32" s="16">
        <f>G32*I32</f>
        <v/>
      </c>
      <c r="P32" s="16">
        <f>G32*J32</f>
        <v/>
      </c>
      <c r="Q32" s="16">
        <f>G32*K32</f>
        <v/>
      </c>
      <c r="R32" s="16">
        <f>G32*L32</f>
        <v/>
      </c>
      <c r="S32" s="16">
        <f>G32*M32</f>
        <v/>
      </c>
    </row>
    <row r="33">
      <c r="A33" s="5" t="inlineStr">
        <is>
          <t>Other Countries</t>
        </is>
      </c>
      <c r="B33" s="5" t="inlineStr">
        <is>
          <t>OTH</t>
        </is>
      </c>
      <c r="C33" s="5" t="inlineStr">
        <is>
          <t>Residual Long Tail</t>
        </is>
      </c>
      <c r="D33" s="5" t="inlineStr">
        <is>
          <t>Residual</t>
        </is>
      </c>
      <c r="E33" s="5" t="inlineStr">
        <is>
          <t>BSP Table 11 / model residual</t>
        </is>
      </c>
      <c r="F33" s="5" t="inlineStr">
        <is>
          <t>Residual after named disclosed countries; includes small Europe, Asia, Africa and unspecified routing</t>
        </is>
      </c>
      <c r="G33" s="16" t="n">
        <v>0.0311468464870304</v>
      </c>
      <c r="H33" s="16" t="n">
        <v>0.8875291819970434</v>
      </c>
      <c r="I33" s="16" t="n">
        <v>0.9060193732886485</v>
      </c>
      <c r="J33" s="16" t="n">
        <v>0.9198870167573523</v>
      </c>
      <c r="K33" s="16" t="n">
        <v>0.9245095645802536</v>
      </c>
      <c r="L33" s="16" t="n">
        <v>0.9050881707066319</v>
      </c>
      <c r="M33" s="16" t="n">
        <v>1</v>
      </c>
      <c r="N33" s="16">
        <f>G33*H33</f>
        <v/>
      </c>
      <c r="O33" s="16">
        <f>G33*I33</f>
        <v/>
      </c>
      <c r="P33" s="16">
        <f>G33*J33</f>
        <v/>
      </c>
      <c r="Q33" s="16">
        <f>G33*K33</f>
        <v/>
      </c>
      <c r="R33" s="16">
        <f>G33*L33</f>
        <v/>
      </c>
      <c r="S33" s="16">
        <f>G33*M33</f>
        <v/>
      </c>
    </row>
    <row r="34">
      <c r="A34" s="5" t="inlineStr">
        <is>
          <t>Total Evidence Weight</t>
        </is>
      </c>
      <c r="B34" s="5" t="inlineStr">
        <is>
          <t>ALL</t>
        </is>
      </c>
      <c r="F34" s="5" t="inlineStr">
        <is>
          <t>Annual weighted score denominator</t>
        </is>
      </c>
      <c r="G34" s="16">
        <f>SUM(G5:G33)</f>
        <v/>
      </c>
      <c r="H34" s="17" t="n"/>
      <c r="I34" s="17" t="n"/>
      <c r="J34" s="17" t="n"/>
      <c r="K34" s="17" t="n"/>
      <c r="L34" s="17" t="n"/>
      <c r="M34" s="17" t="n"/>
      <c r="N34" s="16">
        <f>SUM(N5:N33)</f>
        <v/>
      </c>
      <c r="O34" s="16">
        <f>SUM(O5:O33)</f>
        <v/>
      </c>
      <c r="P34" s="16">
        <f>SUM(P5:P33)</f>
        <v/>
      </c>
      <c r="Q34" s="16">
        <f>SUM(Q5:Q33)</f>
        <v/>
      </c>
      <c r="R34" s="16">
        <f>SUM(R5:R33)</f>
        <v/>
      </c>
      <c r="S34" s="16">
        <f>SUM(S5:S33)</f>
        <v/>
      </c>
    </row>
  </sheetData>
  <mergeCells count="2">
    <mergeCell ref="A2:S2"/>
    <mergeCell ref="A1:S1"/>
  </mergeCells>
  <pageMargins left="0.75" right="0.75" top="1" bottom="1" header="0.5" footer="0.5"/>
  <pageSetup scale="100"/>
</worksheet>
</file>

<file path=xl/worksheets/sheet7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S34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38" customWidth="1" min="3" max="3"/>
    <col width="32" customWidth="1" min="4" max="4"/>
    <col width="38" customWidth="1" min="5" max="5"/>
    <col width="32" customWidth="1" min="6" max="6"/>
    <col width="38" customWidth="1" min="7" max="7"/>
    <col width="32" customWidth="1" min="8" max="8"/>
    <col width="38" customWidth="1" min="9" max="9"/>
    <col width="32" customWidth="1" min="10" max="10"/>
    <col width="38" customWidth="1" min="11" max="11"/>
    <col width="32" customWidth="1" min="12" max="12"/>
    <col width="38" customWidth="1" min="13" max="13"/>
    <col width="32" customWidth="1" min="14" max="14"/>
    <col width="17" customWidth="1" min="15" max="15"/>
    <col width="31" customWidth="1" min="16" max="16"/>
    <col width="28" customWidth="1" min="17" max="17"/>
    <col width="38" customWidth="1" min="18" max="18"/>
    <col width="38" customWidth="1" min="19" max="19"/>
  </cols>
  <sheetData>
    <row r="1" ht="24" customHeight="1">
      <c r="A1" s="1" t="inlineStr">
        <is>
          <t>Philippines Reconciled Country Flows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</row>
    <row r="2" ht="34" customHeight="1">
      <c r="A2" s="3" t="inlineStr">
        <is>
          <t>Transforms Corridor_Evidence weighted scores into source-country shares and values reconciled to Philippines_Total_YOY annual totals.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2020 Share</t>
        </is>
      </c>
      <c r="D4" s="4" t="inlineStr">
        <is>
          <t>2020 Value (US$)</t>
        </is>
      </c>
      <c r="E4" s="4" t="inlineStr">
        <is>
          <t>2021 Share</t>
        </is>
      </c>
      <c r="F4" s="4" t="inlineStr">
        <is>
          <t>2021 Value (US$)</t>
        </is>
      </c>
      <c r="G4" s="4" t="inlineStr">
        <is>
          <t>2022 Share</t>
        </is>
      </c>
      <c r="H4" s="4" t="inlineStr">
        <is>
          <t>2022 Value (US$)</t>
        </is>
      </c>
      <c r="I4" s="4" t="inlineStr">
        <is>
          <t>2023 Share</t>
        </is>
      </c>
      <c r="J4" s="4" t="inlineStr">
        <is>
          <t>2023 Value (US$)</t>
        </is>
      </c>
      <c r="K4" s="4" t="inlineStr">
        <is>
          <t>2024 Share</t>
        </is>
      </c>
      <c r="L4" s="4" t="inlineStr">
        <is>
          <t>2024 Value (US$)</t>
        </is>
      </c>
      <c r="M4" s="4" t="inlineStr">
        <is>
          <t>2025 Share</t>
        </is>
      </c>
      <c r="N4" s="4" t="inlineStr">
        <is>
          <t>2025 Value (US$)</t>
        </is>
      </c>
      <c r="O4" s="4" t="inlineStr">
        <is>
          <t>Confidence Tier</t>
        </is>
      </c>
      <c r="P4" s="4" t="inlineStr">
        <is>
          <t>Evidence Basis</t>
        </is>
      </c>
      <c r="Q4" s="4" t="inlineStr">
        <is>
          <t>Region Group</t>
        </is>
      </c>
      <c r="R4" s="4" t="inlineStr">
        <is>
          <t>Investor Use</t>
        </is>
      </c>
      <c r="S4" s="4" t="inlineStr">
        <is>
          <t>Limitation</t>
        </is>
      </c>
    </row>
    <row r="5">
      <c r="A5" s="5" t="inlineStr">
        <is>
          <t>United States of America</t>
        </is>
      </c>
      <c r="B5" s="5" t="inlineStr">
        <is>
          <t>USA</t>
        </is>
      </c>
      <c r="C5" s="8">
        <f>Corridor_Evidence!N5/Corridor_Evidence!N$34</f>
        <v/>
      </c>
      <c r="D5" s="6">
        <f>C5*Philippines_Total_YOY!O$5</f>
        <v/>
      </c>
      <c r="E5" s="8">
        <f>Corridor_Evidence!O5/Corridor_Evidence!O$34</f>
        <v/>
      </c>
      <c r="F5" s="6">
        <f>E5*Philippines_Total_YOY!P$5</f>
        <v/>
      </c>
      <c r="G5" s="8">
        <f>Corridor_Evidence!P5/Corridor_Evidence!P$34</f>
        <v/>
      </c>
      <c r="H5" s="6">
        <f>G5*Philippines_Total_YOY!Q$5</f>
        <v/>
      </c>
      <c r="I5" s="8">
        <f>Corridor_Evidence!Q5/Corridor_Evidence!Q$34</f>
        <v/>
      </c>
      <c r="J5" s="6">
        <f>I5*Philippines_Total_YOY!R$5</f>
        <v/>
      </c>
      <c r="K5" s="8">
        <f>Corridor_Evidence!R5/Corridor_Evidence!R$34</f>
        <v/>
      </c>
      <c r="L5" s="6">
        <f>K5*Philippines_Total_YOY!S$5</f>
        <v/>
      </c>
      <c r="M5" s="8">
        <f>Corridor_Evidence!S5/Corridor_Evidence!S$34</f>
        <v/>
      </c>
      <c r="N5" s="6">
        <f>M5*Philippines_Total_YOY!T$5</f>
        <v/>
      </c>
      <c r="O5" s="5" t="inlineStr">
        <is>
          <t>A</t>
        </is>
      </c>
      <c r="P5" s="5" t="inlineStr">
        <is>
          <t>BSP Table 11</t>
        </is>
      </c>
      <c r="Q5" s="5" t="inlineStr">
        <is>
          <t>Americas Core</t>
        </is>
      </c>
      <c r="R5" s="5" t="inlineStr">
        <is>
          <t>Corridor sizing / investor targeting</t>
        </is>
      </c>
      <c r="S5" s="5" t="inlineStr">
        <is>
          <t>BSP values are cash-remittance basis; model values are reconciled to personal-remittance total.</t>
        </is>
      </c>
    </row>
    <row r="6">
      <c r="A6" s="5" t="inlineStr">
        <is>
          <t>Singapore</t>
        </is>
      </c>
      <c r="B6" s="5" t="inlineStr">
        <is>
          <t>SGP</t>
        </is>
      </c>
      <c r="C6" s="8">
        <f>Corridor_Evidence!N6/Corridor_Evidence!N$34</f>
        <v/>
      </c>
      <c r="D6" s="6">
        <f>C6*Philippines_Total_YOY!O$5</f>
        <v/>
      </c>
      <c r="E6" s="8">
        <f>Corridor_Evidence!O6/Corridor_Evidence!O$34</f>
        <v/>
      </c>
      <c r="F6" s="6">
        <f>E6*Philippines_Total_YOY!P$5</f>
        <v/>
      </c>
      <c r="G6" s="8">
        <f>Corridor_Evidence!P6/Corridor_Evidence!P$34</f>
        <v/>
      </c>
      <c r="H6" s="6">
        <f>G6*Philippines_Total_YOY!Q$5</f>
        <v/>
      </c>
      <c r="I6" s="8">
        <f>Corridor_Evidence!Q6/Corridor_Evidence!Q$34</f>
        <v/>
      </c>
      <c r="J6" s="6">
        <f>I6*Philippines_Total_YOY!R$5</f>
        <v/>
      </c>
      <c r="K6" s="8">
        <f>Corridor_Evidence!R6/Corridor_Evidence!R$34</f>
        <v/>
      </c>
      <c r="L6" s="6">
        <f>K6*Philippines_Total_YOY!S$5</f>
        <v/>
      </c>
      <c r="M6" s="8">
        <f>Corridor_Evidence!S6/Corridor_Evidence!S$34</f>
        <v/>
      </c>
      <c r="N6" s="6">
        <f>M6*Philippines_Total_YOY!T$5</f>
        <v/>
      </c>
      <c r="O6" s="5" t="inlineStr">
        <is>
          <t>A</t>
        </is>
      </c>
      <c r="P6" s="5" t="inlineStr">
        <is>
          <t>BSP Table 11</t>
        </is>
      </c>
      <c r="Q6" s="5" t="inlineStr">
        <is>
          <t>ASEAN / Asia Core</t>
        </is>
      </c>
      <c r="R6" s="5" t="inlineStr">
        <is>
          <t>Corridor sizing / investor targeting</t>
        </is>
      </c>
      <c r="S6" s="5" t="inlineStr">
        <is>
          <t>BSP values are cash-remittance basis; model values are reconciled to personal-remittance total.</t>
        </is>
      </c>
    </row>
    <row r="7">
      <c r="A7" s="5" t="inlineStr">
        <is>
          <t>Saudi Arabia</t>
        </is>
      </c>
      <c r="B7" s="5" t="inlineStr">
        <is>
          <t>SAU</t>
        </is>
      </c>
      <c r="C7" s="8">
        <f>Corridor_Evidence!N7/Corridor_Evidence!N$34</f>
        <v/>
      </c>
      <c r="D7" s="6">
        <f>C7*Philippines_Total_YOY!O$5</f>
        <v/>
      </c>
      <c r="E7" s="8">
        <f>Corridor_Evidence!O7/Corridor_Evidence!O$34</f>
        <v/>
      </c>
      <c r="F7" s="6">
        <f>E7*Philippines_Total_YOY!P$5</f>
        <v/>
      </c>
      <c r="G7" s="8">
        <f>Corridor_Evidence!P7/Corridor_Evidence!P$34</f>
        <v/>
      </c>
      <c r="H7" s="6">
        <f>G7*Philippines_Total_YOY!Q$5</f>
        <v/>
      </c>
      <c r="I7" s="8">
        <f>Corridor_Evidence!Q7/Corridor_Evidence!Q$34</f>
        <v/>
      </c>
      <c r="J7" s="6">
        <f>I7*Philippines_Total_YOY!R$5</f>
        <v/>
      </c>
      <c r="K7" s="8">
        <f>Corridor_Evidence!R7/Corridor_Evidence!R$34</f>
        <v/>
      </c>
      <c r="L7" s="6">
        <f>K7*Philippines_Total_YOY!S$5</f>
        <v/>
      </c>
      <c r="M7" s="8">
        <f>Corridor_Evidence!S7/Corridor_Evidence!S$34</f>
        <v/>
      </c>
      <c r="N7" s="6">
        <f>M7*Philippines_Total_YOY!T$5</f>
        <v/>
      </c>
      <c r="O7" s="5" t="inlineStr">
        <is>
          <t>A</t>
        </is>
      </c>
      <c r="P7" s="5" t="inlineStr">
        <is>
          <t>BSP Table 11</t>
        </is>
      </c>
      <c r="Q7" s="5" t="inlineStr">
        <is>
          <t>Middle East Core</t>
        </is>
      </c>
      <c r="R7" s="5" t="inlineStr">
        <is>
          <t>Corridor sizing / investor targeting</t>
        </is>
      </c>
      <c r="S7" s="5" t="inlineStr">
        <is>
          <t>BSP values are cash-remittance basis; model values are reconciled to personal-remittance total.</t>
        </is>
      </c>
    </row>
    <row r="8">
      <c r="A8" s="5" t="inlineStr">
        <is>
          <t>Japan</t>
        </is>
      </c>
      <c r="B8" s="5" t="inlineStr">
        <is>
          <t>JPN</t>
        </is>
      </c>
      <c r="C8" s="8">
        <f>Corridor_Evidence!N8/Corridor_Evidence!N$34</f>
        <v/>
      </c>
      <c r="D8" s="6">
        <f>C8*Philippines_Total_YOY!O$5</f>
        <v/>
      </c>
      <c r="E8" s="8">
        <f>Corridor_Evidence!O8/Corridor_Evidence!O$34</f>
        <v/>
      </c>
      <c r="F8" s="6">
        <f>E8*Philippines_Total_YOY!P$5</f>
        <v/>
      </c>
      <c r="G8" s="8">
        <f>Corridor_Evidence!P8/Corridor_Evidence!P$34</f>
        <v/>
      </c>
      <c r="H8" s="6">
        <f>G8*Philippines_Total_YOY!Q$5</f>
        <v/>
      </c>
      <c r="I8" s="8">
        <f>Corridor_Evidence!Q8/Corridor_Evidence!Q$34</f>
        <v/>
      </c>
      <c r="J8" s="6">
        <f>I8*Philippines_Total_YOY!R$5</f>
        <v/>
      </c>
      <c r="K8" s="8">
        <f>Corridor_Evidence!R8/Corridor_Evidence!R$34</f>
        <v/>
      </c>
      <c r="L8" s="6">
        <f>K8*Philippines_Total_YOY!S$5</f>
        <v/>
      </c>
      <c r="M8" s="8">
        <f>Corridor_Evidence!S8/Corridor_Evidence!S$34</f>
        <v/>
      </c>
      <c r="N8" s="6">
        <f>M8*Philippines_Total_YOY!T$5</f>
        <v/>
      </c>
      <c r="O8" s="5" t="inlineStr">
        <is>
          <t>A</t>
        </is>
      </c>
      <c r="P8" s="5" t="inlineStr">
        <is>
          <t>BSP Table 11</t>
        </is>
      </c>
      <c r="Q8" s="5" t="inlineStr">
        <is>
          <t>Advanced Asia</t>
        </is>
      </c>
      <c r="R8" s="5" t="inlineStr">
        <is>
          <t>Corridor sizing / investor targeting</t>
        </is>
      </c>
      <c r="S8" s="5" t="inlineStr">
        <is>
          <t>BSP values are cash-remittance basis; model values are reconciled to personal-remittance total.</t>
        </is>
      </c>
    </row>
    <row r="9">
      <c r="A9" s="5" t="inlineStr">
        <is>
          <t>United Kingdom</t>
        </is>
      </c>
      <c r="B9" s="5" t="inlineStr">
        <is>
          <t>GBR</t>
        </is>
      </c>
      <c r="C9" s="8">
        <f>Corridor_Evidence!N9/Corridor_Evidence!N$34</f>
        <v/>
      </c>
      <c r="D9" s="6">
        <f>C9*Philippines_Total_YOY!O$5</f>
        <v/>
      </c>
      <c r="E9" s="8">
        <f>Corridor_Evidence!O9/Corridor_Evidence!O$34</f>
        <v/>
      </c>
      <c r="F9" s="6">
        <f>E9*Philippines_Total_YOY!P$5</f>
        <v/>
      </c>
      <c r="G9" s="8">
        <f>Corridor_Evidence!P9/Corridor_Evidence!P$34</f>
        <v/>
      </c>
      <c r="H9" s="6">
        <f>G9*Philippines_Total_YOY!Q$5</f>
        <v/>
      </c>
      <c r="I9" s="8">
        <f>Corridor_Evidence!Q9/Corridor_Evidence!Q$34</f>
        <v/>
      </c>
      <c r="J9" s="6">
        <f>I9*Philippines_Total_YOY!R$5</f>
        <v/>
      </c>
      <c r="K9" s="8">
        <f>Corridor_Evidence!R9/Corridor_Evidence!R$34</f>
        <v/>
      </c>
      <c r="L9" s="6">
        <f>K9*Philippines_Total_YOY!S$5</f>
        <v/>
      </c>
      <c r="M9" s="8">
        <f>Corridor_Evidence!S9/Corridor_Evidence!S$34</f>
        <v/>
      </c>
      <c r="N9" s="6">
        <f>M9*Philippines_Total_YOY!T$5</f>
        <v/>
      </c>
      <c r="O9" s="5" t="inlineStr">
        <is>
          <t>A</t>
        </is>
      </c>
      <c r="P9" s="5" t="inlineStr">
        <is>
          <t>BSP Table 11</t>
        </is>
      </c>
      <c r="Q9" s="5" t="inlineStr">
        <is>
          <t>Europe Core</t>
        </is>
      </c>
      <c r="R9" s="5" t="inlineStr">
        <is>
          <t>Corridor sizing / investor targeting</t>
        </is>
      </c>
      <c r="S9" s="5" t="inlineStr">
        <is>
          <t>BSP values are cash-remittance basis; model values are reconciled to personal-remittance total.</t>
        </is>
      </c>
    </row>
    <row r="10">
      <c r="A10" s="5" t="inlineStr">
        <is>
          <t>United Arab Emirates</t>
        </is>
      </c>
      <c r="B10" s="5" t="inlineStr">
        <is>
          <t>ARE</t>
        </is>
      </c>
      <c r="C10" s="8">
        <f>Corridor_Evidence!N10/Corridor_Evidence!N$34</f>
        <v/>
      </c>
      <c r="D10" s="6">
        <f>C10*Philippines_Total_YOY!O$5</f>
        <v/>
      </c>
      <c r="E10" s="8">
        <f>Corridor_Evidence!O10/Corridor_Evidence!O$34</f>
        <v/>
      </c>
      <c r="F10" s="6">
        <f>E10*Philippines_Total_YOY!P$5</f>
        <v/>
      </c>
      <c r="G10" s="8">
        <f>Corridor_Evidence!P10/Corridor_Evidence!P$34</f>
        <v/>
      </c>
      <c r="H10" s="6">
        <f>G10*Philippines_Total_YOY!Q$5</f>
        <v/>
      </c>
      <c r="I10" s="8">
        <f>Corridor_Evidence!Q10/Corridor_Evidence!Q$34</f>
        <v/>
      </c>
      <c r="J10" s="6">
        <f>I10*Philippines_Total_YOY!R$5</f>
        <v/>
      </c>
      <c r="K10" s="8">
        <f>Corridor_Evidence!R10/Corridor_Evidence!R$34</f>
        <v/>
      </c>
      <c r="L10" s="6">
        <f>K10*Philippines_Total_YOY!S$5</f>
        <v/>
      </c>
      <c r="M10" s="8">
        <f>Corridor_Evidence!S10/Corridor_Evidence!S$34</f>
        <v/>
      </c>
      <c r="N10" s="6">
        <f>M10*Philippines_Total_YOY!T$5</f>
        <v/>
      </c>
      <c r="O10" s="5" t="inlineStr">
        <is>
          <t>A</t>
        </is>
      </c>
      <c r="P10" s="5" t="inlineStr">
        <is>
          <t>BSP Table 11</t>
        </is>
      </c>
      <c r="Q10" s="5" t="inlineStr">
        <is>
          <t>Middle East Core</t>
        </is>
      </c>
      <c r="R10" s="5" t="inlineStr">
        <is>
          <t>Corridor sizing / investor targeting</t>
        </is>
      </c>
      <c r="S10" s="5" t="inlineStr">
        <is>
          <t>BSP values are cash-remittance basis; model values are reconciled to personal-remittance total.</t>
        </is>
      </c>
    </row>
    <row r="11">
      <c r="A11" s="5" t="inlineStr">
        <is>
          <t>Canada</t>
        </is>
      </c>
      <c r="B11" s="5" t="inlineStr">
        <is>
          <t>CAN</t>
        </is>
      </c>
      <c r="C11" s="8">
        <f>Corridor_Evidence!N11/Corridor_Evidence!N$34</f>
        <v/>
      </c>
      <c r="D11" s="6">
        <f>C11*Philippines_Total_YOY!O$5</f>
        <v/>
      </c>
      <c r="E11" s="8">
        <f>Corridor_Evidence!O11/Corridor_Evidence!O$34</f>
        <v/>
      </c>
      <c r="F11" s="6">
        <f>E11*Philippines_Total_YOY!P$5</f>
        <v/>
      </c>
      <c r="G11" s="8">
        <f>Corridor_Evidence!P11/Corridor_Evidence!P$34</f>
        <v/>
      </c>
      <c r="H11" s="6">
        <f>G11*Philippines_Total_YOY!Q$5</f>
        <v/>
      </c>
      <c r="I11" s="8">
        <f>Corridor_Evidence!Q11/Corridor_Evidence!Q$34</f>
        <v/>
      </c>
      <c r="J11" s="6">
        <f>I11*Philippines_Total_YOY!R$5</f>
        <v/>
      </c>
      <c r="K11" s="8">
        <f>Corridor_Evidence!R11/Corridor_Evidence!R$34</f>
        <v/>
      </c>
      <c r="L11" s="6">
        <f>K11*Philippines_Total_YOY!S$5</f>
        <v/>
      </c>
      <c r="M11" s="8">
        <f>Corridor_Evidence!S11/Corridor_Evidence!S$34</f>
        <v/>
      </c>
      <c r="N11" s="6">
        <f>M11*Philippines_Total_YOY!T$5</f>
        <v/>
      </c>
      <c r="O11" s="5" t="inlineStr">
        <is>
          <t>A</t>
        </is>
      </c>
      <c r="P11" s="5" t="inlineStr">
        <is>
          <t>BSP Table 11</t>
        </is>
      </c>
      <c r="Q11" s="5" t="inlineStr">
        <is>
          <t>Americas Core</t>
        </is>
      </c>
      <c r="R11" s="5" t="inlineStr">
        <is>
          <t>Corridor sizing / investor targeting</t>
        </is>
      </c>
      <c r="S11" s="5" t="inlineStr">
        <is>
          <t>BSP values are cash-remittance basis; model values are reconciled to personal-remittance total.</t>
        </is>
      </c>
    </row>
    <row r="12">
      <c r="A12" s="5" t="inlineStr">
        <is>
          <t>Qatar</t>
        </is>
      </c>
      <c r="B12" s="5" t="inlineStr">
        <is>
          <t>QAT</t>
        </is>
      </c>
      <c r="C12" s="8">
        <f>Corridor_Evidence!N12/Corridor_Evidence!N$34</f>
        <v/>
      </c>
      <c r="D12" s="6">
        <f>C12*Philippines_Total_YOY!O$5</f>
        <v/>
      </c>
      <c r="E12" s="8">
        <f>Corridor_Evidence!O12/Corridor_Evidence!O$34</f>
        <v/>
      </c>
      <c r="F12" s="6">
        <f>E12*Philippines_Total_YOY!P$5</f>
        <v/>
      </c>
      <c r="G12" s="8">
        <f>Corridor_Evidence!P12/Corridor_Evidence!P$34</f>
        <v/>
      </c>
      <c r="H12" s="6">
        <f>G12*Philippines_Total_YOY!Q$5</f>
        <v/>
      </c>
      <c r="I12" s="8">
        <f>Corridor_Evidence!Q12/Corridor_Evidence!Q$34</f>
        <v/>
      </c>
      <c r="J12" s="6">
        <f>I12*Philippines_Total_YOY!R$5</f>
        <v/>
      </c>
      <c r="K12" s="8">
        <f>Corridor_Evidence!R12/Corridor_Evidence!R$34</f>
        <v/>
      </c>
      <c r="L12" s="6">
        <f>K12*Philippines_Total_YOY!S$5</f>
        <v/>
      </c>
      <c r="M12" s="8">
        <f>Corridor_Evidence!S12/Corridor_Evidence!S$34</f>
        <v/>
      </c>
      <c r="N12" s="6">
        <f>M12*Philippines_Total_YOY!T$5</f>
        <v/>
      </c>
      <c r="O12" s="5" t="inlineStr">
        <is>
          <t>A</t>
        </is>
      </c>
      <c r="P12" s="5" t="inlineStr">
        <is>
          <t>BSP Table 11</t>
        </is>
      </c>
      <c r="Q12" s="5" t="inlineStr">
        <is>
          <t>Middle East Core</t>
        </is>
      </c>
      <c r="R12" s="5" t="inlineStr">
        <is>
          <t>Corridor sizing / investor targeting</t>
        </is>
      </c>
      <c r="S12" s="5" t="inlineStr">
        <is>
          <t>BSP values are cash-remittance basis; model values are reconciled to personal-remittance total.</t>
        </is>
      </c>
    </row>
    <row r="13">
      <c r="A13" s="5" t="inlineStr">
        <is>
          <t>Taiwan, Republic of China</t>
        </is>
      </c>
      <c r="B13" s="5" t="inlineStr">
        <is>
          <t>TWN</t>
        </is>
      </c>
      <c r="C13" s="8">
        <f>Corridor_Evidence!N13/Corridor_Evidence!N$34</f>
        <v/>
      </c>
      <c r="D13" s="6">
        <f>C13*Philippines_Total_YOY!O$5</f>
        <v/>
      </c>
      <c r="E13" s="8">
        <f>Corridor_Evidence!O13/Corridor_Evidence!O$34</f>
        <v/>
      </c>
      <c r="F13" s="6">
        <f>E13*Philippines_Total_YOY!P$5</f>
        <v/>
      </c>
      <c r="G13" s="8">
        <f>Corridor_Evidence!P13/Corridor_Evidence!P$34</f>
        <v/>
      </c>
      <c r="H13" s="6">
        <f>G13*Philippines_Total_YOY!Q$5</f>
        <v/>
      </c>
      <c r="I13" s="8">
        <f>Corridor_Evidence!Q13/Corridor_Evidence!Q$34</f>
        <v/>
      </c>
      <c r="J13" s="6">
        <f>I13*Philippines_Total_YOY!R$5</f>
        <v/>
      </c>
      <c r="K13" s="8">
        <f>Corridor_Evidence!R13/Corridor_Evidence!R$34</f>
        <v/>
      </c>
      <c r="L13" s="6">
        <f>K13*Philippines_Total_YOY!S$5</f>
        <v/>
      </c>
      <c r="M13" s="8">
        <f>Corridor_Evidence!S13/Corridor_Evidence!S$34</f>
        <v/>
      </c>
      <c r="N13" s="6">
        <f>M13*Philippines_Total_YOY!T$5</f>
        <v/>
      </c>
      <c r="O13" s="5" t="inlineStr">
        <is>
          <t>B</t>
        </is>
      </c>
      <c r="P13" s="5" t="inlineStr">
        <is>
          <t>BSP Table 11</t>
        </is>
      </c>
      <c r="Q13" s="5" t="inlineStr">
        <is>
          <t>Advanced Asia</t>
        </is>
      </c>
      <c r="R13" s="5" t="inlineStr">
        <is>
          <t>Corridor sizing / investor targeting</t>
        </is>
      </c>
      <c r="S13" s="5" t="inlineStr">
        <is>
          <t>BSP values are cash-remittance basis; model values are reconciled to personal-remittance total.</t>
        </is>
      </c>
    </row>
    <row r="14">
      <c r="A14" s="5" t="inlineStr">
        <is>
          <t>Hong Kong, SAR China</t>
        </is>
      </c>
      <c r="B14" s="5" t="inlineStr">
        <is>
          <t>HKG</t>
        </is>
      </c>
      <c r="C14" s="8">
        <f>Corridor_Evidence!N14/Corridor_Evidence!N$34</f>
        <v/>
      </c>
      <c r="D14" s="6">
        <f>C14*Philippines_Total_YOY!O$5</f>
        <v/>
      </c>
      <c r="E14" s="8">
        <f>Corridor_Evidence!O14/Corridor_Evidence!O$34</f>
        <v/>
      </c>
      <c r="F14" s="6">
        <f>E14*Philippines_Total_YOY!P$5</f>
        <v/>
      </c>
      <c r="G14" s="8">
        <f>Corridor_Evidence!P14/Corridor_Evidence!P$34</f>
        <v/>
      </c>
      <c r="H14" s="6">
        <f>G14*Philippines_Total_YOY!Q$5</f>
        <v/>
      </c>
      <c r="I14" s="8">
        <f>Corridor_Evidence!Q14/Corridor_Evidence!Q$34</f>
        <v/>
      </c>
      <c r="J14" s="6">
        <f>I14*Philippines_Total_YOY!R$5</f>
        <v/>
      </c>
      <c r="K14" s="8">
        <f>Corridor_Evidence!R14/Corridor_Evidence!R$34</f>
        <v/>
      </c>
      <c r="L14" s="6">
        <f>K14*Philippines_Total_YOY!S$5</f>
        <v/>
      </c>
      <c r="M14" s="8">
        <f>Corridor_Evidence!S14/Corridor_Evidence!S$34</f>
        <v/>
      </c>
      <c r="N14" s="6">
        <f>M14*Philippines_Total_YOY!T$5</f>
        <v/>
      </c>
      <c r="O14" s="5" t="inlineStr">
        <is>
          <t>B</t>
        </is>
      </c>
      <c r="P14" s="5" t="inlineStr">
        <is>
          <t>BSP Table 11</t>
        </is>
      </c>
      <c r="Q14" s="5" t="inlineStr">
        <is>
          <t>Advanced Asia</t>
        </is>
      </c>
      <c r="R14" s="5" t="inlineStr">
        <is>
          <t>Corridor sizing / investor targeting</t>
        </is>
      </c>
      <c r="S14" s="5" t="inlineStr">
        <is>
          <t>BSP values are cash-remittance basis; model values are reconciled to personal-remittance total.</t>
        </is>
      </c>
    </row>
    <row r="15">
      <c r="A15" s="5" t="inlineStr">
        <is>
          <t>Korea (South)</t>
        </is>
      </c>
      <c r="B15" s="5" t="inlineStr">
        <is>
          <t>KOR</t>
        </is>
      </c>
      <c r="C15" s="8">
        <f>Corridor_Evidence!N15/Corridor_Evidence!N$34</f>
        <v/>
      </c>
      <c r="D15" s="6">
        <f>C15*Philippines_Total_YOY!O$5</f>
        <v/>
      </c>
      <c r="E15" s="8">
        <f>Corridor_Evidence!O15/Corridor_Evidence!O$34</f>
        <v/>
      </c>
      <c r="F15" s="6">
        <f>E15*Philippines_Total_YOY!P$5</f>
        <v/>
      </c>
      <c r="G15" s="8">
        <f>Corridor_Evidence!P15/Corridor_Evidence!P$34</f>
        <v/>
      </c>
      <c r="H15" s="6">
        <f>G15*Philippines_Total_YOY!Q$5</f>
        <v/>
      </c>
      <c r="I15" s="8">
        <f>Corridor_Evidence!Q15/Corridor_Evidence!Q$34</f>
        <v/>
      </c>
      <c r="J15" s="6">
        <f>I15*Philippines_Total_YOY!R$5</f>
        <v/>
      </c>
      <c r="K15" s="8">
        <f>Corridor_Evidence!R15/Corridor_Evidence!R$34</f>
        <v/>
      </c>
      <c r="L15" s="6">
        <f>K15*Philippines_Total_YOY!S$5</f>
        <v/>
      </c>
      <c r="M15" s="8">
        <f>Corridor_Evidence!S15/Corridor_Evidence!S$34</f>
        <v/>
      </c>
      <c r="N15" s="6">
        <f>M15*Philippines_Total_YOY!T$5</f>
        <v/>
      </c>
      <c r="O15" s="5" t="inlineStr">
        <is>
          <t>B</t>
        </is>
      </c>
      <c r="P15" s="5" t="inlineStr">
        <is>
          <t>BSP Table 11</t>
        </is>
      </c>
      <c r="Q15" s="5" t="inlineStr">
        <is>
          <t>Advanced Asia</t>
        </is>
      </c>
      <c r="R15" s="5" t="inlineStr">
        <is>
          <t>Corridor sizing / investor targeting</t>
        </is>
      </c>
      <c r="S15" s="5" t="inlineStr">
        <is>
          <t>BSP values are cash-remittance basis; model values are reconciled to personal-remittance total.</t>
        </is>
      </c>
    </row>
    <row r="16">
      <c r="A16" s="5" t="inlineStr">
        <is>
          <t>Malaysia</t>
        </is>
      </c>
      <c r="B16" s="5" t="inlineStr">
        <is>
          <t>MYS</t>
        </is>
      </c>
      <c r="C16" s="8">
        <f>Corridor_Evidence!N16/Corridor_Evidence!N$34</f>
        <v/>
      </c>
      <c r="D16" s="6">
        <f>C16*Philippines_Total_YOY!O$5</f>
        <v/>
      </c>
      <c r="E16" s="8">
        <f>Corridor_Evidence!O16/Corridor_Evidence!O$34</f>
        <v/>
      </c>
      <c r="F16" s="6">
        <f>E16*Philippines_Total_YOY!P$5</f>
        <v/>
      </c>
      <c r="G16" s="8">
        <f>Corridor_Evidence!P16/Corridor_Evidence!P$34</f>
        <v/>
      </c>
      <c r="H16" s="6">
        <f>G16*Philippines_Total_YOY!Q$5</f>
        <v/>
      </c>
      <c r="I16" s="8">
        <f>Corridor_Evidence!Q16/Corridor_Evidence!Q$34</f>
        <v/>
      </c>
      <c r="J16" s="6">
        <f>I16*Philippines_Total_YOY!R$5</f>
        <v/>
      </c>
      <c r="K16" s="8">
        <f>Corridor_Evidence!R16/Corridor_Evidence!R$34</f>
        <v/>
      </c>
      <c r="L16" s="6">
        <f>K16*Philippines_Total_YOY!S$5</f>
        <v/>
      </c>
      <c r="M16" s="8">
        <f>Corridor_Evidence!S16/Corridor_Evidence!S$34</f>
        <v/>
      </c>
      <c r="N16" s="6">
        <f>M16*Philippines_Total_YOY!T$5</f>
        <v/>
      </c>
      <c r="O16" s="5" t="inlineStr">
        <is>
          <t>B</t>
        </is>
      </c>
      <c r="P16" s="5" t="inlineStr">
        <is>
          <t>BSP Table 11</t>
        </is>
      </c>
      <c r="Q16" s="5" t="inlineStr">
        <is>
          <t>ASEAN / Asia Adjacent</t>
        </is>
      </c>
      <c r="R16" s="5" t="inlineStr">
        <is>
          <t>Corridor sizing / investor targeting</t>
        </is>
      </c>
      <c r="S16" s="5" t="inlineStr">
        <is>
          <t>BSP values are cash-remittance basis; model values are reconciled to personal-remittance total.</t>
        </is>
      </c>
    </row>
    <row r="17">
      <c r="A17" s="5" t="inlineStr">
        <is>
          <t>Germany</t>
        </is>
      </c>
      <c r="B17" s="5" t="inlineStr">
        <is>
          <t>DEU</t>
        </is>
      </c>
      <c r="C17" s="8">
        <f>Corridor_Evidence!N17/Corridor_Evidence!N$34</f>
        <v/>
      </c>
      <c r="D17" s="6">
        <f>C17*Philippines_Total_YOY!O$5</f>
        <v/>
      </c>
      <c r="E17" s="8">
        <f>Corridor_Evidence!O17/Corridor_Evidence!O$34</f>
        <v/>
      </c>
      <c r="F17" s="6">
        <f>E17*Philippines_Total_YOY!P$5</f>
        <v/>
      </c>
      <c r="G17" s="8">
        <f>Corridor_Evidence!P17/Corridor_Evidence!P$34</f>
        <v/>
      </c>
      <c r="H17" s="6">
        <f>G17*Philippines_Total_YOY!Q$5</f>
        <v/>
      </c>
      <c r="I17" s="8">
        <f>Corridor_Evidence!Q17/Corridor_Evidence!Q$34</f>
        <v/>
      </c>
      <c r="J17" s="6">
        <f>I17*Philippines_Total_YOY!R$5</f>
        <v/>
      </c>
      <c r="K17" s="8">
        <f>Corridor_Evidence!R17/Corridor_Evidence!R$34</f>
        <v/>
      </c>
      <c r="L17" s="6">
        <f>K17*Philippines_Total_YOY!S$5</f>
        <v/>
      </c>
      <c r="M17" s="8">
        <f>Corridor_Evidence!S17/Corridor_Evidence!S$34</f>
        <v/>
      </c>
      <c r="N17" s="6">
        <f>M17*Philippines_Total_YOY!T$5</f>
        <v/>
      </c>
      <c r="O17" s="5" t="inlineStr">
        <is>
          <t>B</t>
        </is>
      </c>
      <c r="P17" s="5" t="inlineStr">
        <is>
          <t>BSP Table 11</t>
        </is>
      </c>
      <c r="Q17" s="5" t="inlineStr">
        <is>
          <t>Europe / OECD</t>
        </is>
      </c>
      <c r="R17" s="5" t="inlineStr">
        <is>
          <t>Corridor sizing / investor targeting</t>
        </is>
      </c>
      <c r="S17" s="5" t="inlineStr">
        <is>
          <t>BSP values are cash-remittance basis; model values are reconciled to personal-remittance total.</t>
        </is>
      </c>
    </row>
    <row r="18">
      <c r="A18" s="5" t="inlineStr">
        <is>
          <t>Kuwait</t>
        </is>
      </c>
      <c r="B18" s="5" t="inlineStr">
        <is>
          <t>KWT</t>
        </is>
      </c>
      <c r="C18" s="8">
        <f>Corridor_Evidence!N18/Corridor_Evidence!N$34</f>
        <v/>
      </c>
      <c r="D18" s="6">
        <f>C18*Philippines_Total_YOY!O$5</f>
        <v/>
      </c>
      <c r="E18" s="8">
        <f>Corridor_Evidence!O18/Corridor_Evidence!O$34</f>
        <v/>
      </c>
      <c r="F18" s="6">
        <f>E18*Philippines_Total_YOY!P$5</f>
        <v/>
      </c>
      <c r="G18" s="8">
        <f>Corridor_Evidence!P18/Corridor_Evidence!P$34</f>
        <v/>
      </c>
      <c r="H18" s="6">
        <f>G18*Philippines_Total_YOY!Q$5</f>
        <v/>
      </c>
      <c r="I18" s="8">
        <f>Corridor_Evidence!Q18/Corridor_Evidence!Q$34</f>
        <v/>
      </c>
      <c r="J18" s="6">
        <f>I18*Philippines_Total_YOY!R$5</f>
        <v/>
      </c>
      <c r="K18" s="8">
        <f>Corridor_Evidence!R18/Corridor_Evidence!R$34</f>
        <v/>
      </c>
      <c r="L18" s="6">
        <f>K18*Philippines_Total_YOY!S$5</f>
        <v/>
      </c>
      <c r="M18" s="8">
        <f>Corridor_Evidence!S18/Corridor_Evidence!S$34</f>
        <v/>
      </c>
      <c r="N18" s="6">
        <f>M18*Philippines_Total_YOY!T$5</f>
        <v/>
      </c>
      <c r="O18" s="5" t="inlineStr">
        <is>
          <t>A</t>
        </is>
      </c>
      <c r="P18" s="5" t="inlineStr">
        <is>
          <t>BSP Table 11</t>
        </is>
      </c>
      <c r="Q18" s="5" t="inlineStr">
        <is>
          <t>Middle East Core</t>
        </is>
      </c>
      <c r="R18" s="5" t="inlineStr">
        <is>
          <t>Corridor sizing / investor targeting</t>
        </is>
      </c>
      <c r="S18" s="5" t="inlineStr">
        <is>
          <t>BSP values are cash-remittance basis; model values are reconciled to personal-remittance total.</t>
        </is>
      </c>
    </row>
    <row r="19">
      <c r="A19" s="5" t="inlineStr">
        <is>
          <t>Cyprus</t>
        </is>
      </c>
      <c r="B19" s="5" t="inlineStr">
        <is>
          <t>CYP</t>
        </is>
      </c>
      <c r="C19" s="8">
        <f>Corridor_Evidence!N19/Corridor_Evidence!N$34</f>
        <v/>
      </c>
      <c r="D19" s="6">
        <f>C19*Philippines_Total_YOY!O$5</f>
        <v/>
      </c>
      <c r="E19" s="8">
        <f>Corridor_Evidence!O19/Corridor_Evidence!O$34</f>
        <v/>
      </c>
      <c r="F19" s="6">
        <f>E19*Philippines_Total_YOY!P$5</f>
        <v/>
      </c>
      <c r="G19" s="8">
        <f>Corridor_Evidence!P19/Corridor_Evidence!P$34</f>
        <v/>
      </c>
      <c r="H19" s="6">
        <f>G19*Philippines_Total_YOY!Q$5</f>
        <v/>
      </c>
      <c r="I19" s="8">
        <f>Corridor_Evidence!Q19/Corridor_Evidence!Q$34</f>
        <v/>
      </c>
      <c r="J19" s="6">
        <f>I19*Philippines_Total_YOY!R$5</f>
        <v/>
      </c>
      <c r="K19" s="8">
        <f>Corridor_Evidence!R19/Corridor_Evidence!R$34</f>
        <v/>
      </c>
      <c r="L19" s="6">
        <f>K19*Philippines_Total_YOY!S$5</f>
        <v/>
      </c>
      <c r="M19" s="8">
        <f>Corridor_Evidence!S19/Corridor_Evidence!S$34</f>
        <v/>
      </c>
      <c r="N19" s="6">
        <f>M19*Philippines_Total_YOY!T$5</f>
        <v/>
      </c>
      <c r="O19" s="5" t="inlineStr">
        <is>
          <t>B</t>
        </is>
      </c>
      <c r="P19" s="5" t="inlineStr">
        <is>
          <t>BSP Table 11</t>
        </is>
      </c>
      <c r="Q19" s="5" t="inlineStr">
        <is>
          <t>Europe / Seafarer Corridor</t>
        </is>
      </c>
      <c r="R19" s="5" t="inlineStr">
        <is>
          <t>Corridor sizing / investor targeting</t>
        </is>
      </c>
      <c r="S19" s="5" t="inlineStr">
        <is>
          <t>BSP values are cash-remittance basis; model values are reconciled to personal-remittance total.</t>
        </is>
      </c>
    </row>
    <row r="20">
      <c r="A20" s="5" t="inlineStr">
        <is>
          <t>Panama</t>
        </is>
      </c>
      <c r="B20" s="5" t="inlineStr">
        <is>
          <t>PAN</t>
        </is>
      </c>
      <c r="C20" s="8">
        <f>Corridor_Evidence!N20/Corridor_Evidence!N$34</f>
        <v/>
      </c>
      <c r="D20" s="6">
        <f>C20*Philippines_Total_YOY!O$5</f>
        <v/>
      </c>
      <c r="E20" s="8">
        <f>Corridor_Evidence!O20/Corridor_Evidence!O$34</f>
        <v/>
      </c>
      <c r="F20" s="6">
        <f>E20*Philippines_Total_YOY!P$5</f>
        <v/>
      </c>
      <c r="G20" s="8">
        <f>Corridor_Evidence!P20/Corridor_Evidence!P$34</f>
        <v/>
      </c>
      <c r="H20" s="6">
        <f>G20*Philippines_Total_YOY!Q$5</f>
        <v/>
      </c>
      <c r="I20" s="8">
        <f>Corridor_Evidence!Q20/Corridor_Evidence!Q$34</f>
        <v/>
      </c>
      <c r="J20" s="6">
        <f>I20*Philippines_Total_YOY!R$5</f>
        <v/>
      </c>
      <c r="K20" s="8">
        <f>Corridor_Evidence!R20/Corridor_Evidence!R$34</f>
        <v/>
      </c>
      <c r="L20" s="6">
        <f>K20*Philippines_Total_YOY!S$5</f>
        <v/>
      </c>
      <c r="M20" s="8">
        <f>Corridor_Evidence!S20/Corridor_Evidence!S$34</f>
        <v/>
      </c>
      <c r="N20" s="6">
        <f>M20*Philippines_Total_YOY!T$5</f>
        <v/>
      </c>
      <c r="O20" s="5" t="inlineStr">
        <is>
          <t>B</t>
        </is>
      </c>
      <c r="P20" s="5" t="inlineStr">
        <is>
          <t>BSP Table 11</t>
        </is>
      </c>
      <c r="Q20" s="5" t="inlineStr">
        <is>
          <t>Maritime / Americas</t>
        </is>
      </c>
      <c r="R20" s="5" t="inlineStr">
        <is>
          <t>Corridor sizing / investor targeting</t>
        </is>
      </c>
      <c r="S20" s="5" t="inlineStr">
        <is>
          <t>BSP values are cash-remittance basis; model values are reconciled to personal-remittance total.</t>
        </is>
      </c>
    </row>
    <row r="21">
      <c r="A21" s="5" t="inlineStr">
        <is>
          <t>Oman</t>
        </is>
      </c>
      <c r="B21" s="5" t="inlineStr">
        <is>
          <t>OMN</t>
        </is>
      </c>
      <c r="C21" s="8">
        <f>Corridor_Evidence!N21/Corridor_Evidence!N$34</f>
        <v/>
      </c>
      <c r="D21" s="6">
        <f>C21*Philippines_Total_YOY!O$5</f>
        <v/>
      </c>
      <c r="E21" s="8">
        <f>Corridor_Evidence!O21/Corridor_Evidence!O$34</f>
        <v/>
      </c>
      <c r="F21" s="6">
        <f>E21*Philippines_Total_YOY!P$5</f>
        <v/>
      </c>
      <c r="G21" s="8">
        <f>Corridor_Evidence!P21/Corridor_Evidence!P$34</f>
        <v/>
      </c>
      <c r="H21" s="6">
        <f>G21*Philippines_Total_YOY!Q$5</f>
        <v/>
      </c>
      <c r="I21" s="8">
        <f>Corridor_Evidence!Q21/Corridor_Evidence!Q$34</f>
        <v/>
      </c>
      <c r="J21" s="6">
        <f>I21*Philippines_Total_YOY!R$5</f>
        <v/>
      </c>
      <c r="K21" s="8">
        <f>Corridor_Evidence!R21/Corridor_Evidence!R$34</f>
        <v/>
      </c>
      <c r="L21" s="6">
        <f>K21*Philippines_Total_YOY!S$5</f>
        <v/>
      </c>
      <c r="M21" s="8">
        <f>Corridor_Evidence!S21/Corridor_Evidence!S$34</f>
        <v/>
      </c>
      <c r="N21" s="6">
        <f>M21*Philippines_Total_YOY!T$5</f>
        <v/>
      </c>
      <c r="O21" s="5" t="inlineStr">
        <is>
          <t>A</t>
        </is>
      </c>
      <c r="P21" s="5" t="inlineStr">
        <is>
          <t>BSP Table 11</t>
        </is>
      </c>
      <c r="Q21" s="5" t="inlineStr">
        <is>
          <t>Middle East Core</t>
        </is>
      </c>
      <c r="R21" s="5" t="inlineStr">
        <is>
          <t>Corridor sizing / investor targeting</t>
        </is>
      </c>
      <c r="S21" s="5" t="inlineStr">
        <is>
          <t>BSP values are cash-remittance basis; model values are reconciled to personal-remittance total.</t>
        </is>
      </c>
    </row>
    <row r="22">
      <c r="A22" s="5" t="inlineStr">
        <is>
          <t>Marshall Islands</t>
        </is>
      </c>
      <c r="B22" s="5" t="inlineStr">
        <is>
          <t>MHL</t>
        </is>
      </c>
      <c r="C22" s="8">
        <f>Corridor_Evidence!N22/Corridor_Evidence!N$34</f>
        <v/>
      </c>
      <c r="D22" s="6">
        <f>C22*Philippines_Total_YOY!O$5</f>
        <v/>
      </c>
      <c r="E22" s="8">
        <f>Corridor_Evidence!O22/Corridor_Evidence!O$34</f>
        <v/>
      </c>
      <c r="F22" s="6">
        <f>E22*Philippines_Total_YOY!P$5</f>
        <v/>
      </c>
      <c r="G22" s="8">
        <f>Corridor_Evidence!P22/Corridor_Evidence!P$34</f>
        <v/>
      </c>
      <c r="H22" s="6">
        <f>G22*Philippines_Total_YOY!Q$5</f>
        <v/>
      </c>
      <c r="I22" s="8">
        <f>Corridor_Evidence!Q22/Corridor_Evidence!Q$34</f>
        <v/>
      </c>
      <c r="J22" s="6">
        <f>I22*Philippines_Total_YOY!R$5</f>
        <v/>
      </c>
      <c r="K22" s="8">
        <f>Corridor_Evidence!R22/Corridor_Evidence!R$34</f>
        <v/>
      </c>
      <c r="L22" s="6">
        <f>K22*Philippines_Total_YOY!S$5</f>
        <v/>
      </c>
      <c r="M22" s="8">
        <f>Corridor_Evidence!S22/Corridor_Evidence!S$34</f>
        <v/>
      </c>
      <c r="N22" s="6">
        <f>M22*Philippines_Total_YOY!T$5</f>
        <v/>
      </c>
      <c r="O22" s="5" t="inlineStr">
        <is>
          <t>B</t>
        </is>
      </c>
      <c r="P22" s="5" t="inlineStr">
        <is>
          <t>BSP Table 11</t>
        </is>
      </c>
      <c r="Q22" s="5" t="inlineStr">
        <is>
          <t>Maritime / Pacific</t>
        </is>
      </c>
      <c r="R22" s="5" t="inlineStr">
        <is>
          <t>Corridor sizing / investor targeting</t>
        </is>
      </c>
      <c r="S22" s="5" t="inlineStr">
        <is>
          <t>BSP values are cash-remittance basis; model values are reconciled to personal-remittance total.</t>
        </is>
      </c>
    </row>
    <row r="23">
      <c r="A23" s="5" t="inlineStr">
        <is>
          <t>Australia</t>
        </is>
      </c>
      <c r="B23" s="5" t="inlineStr">
        <is>
          <t>AUS</t>
        </is>
      </c>
      <c r="C23" s="8">
        <f>Corridor_Evidence!N23/Corridor_Evidence!N$34</f>
        <v/>
      </c>
      <c r="D23" s="6">
        <f>C23*Philippines_Total_YOY!O$5</f>
        <v/>
      </c>
      <c r="E23" s="8">
        <f>Corridor_Evidence!O23/Corridor_Evidence!O$34</f>
        <v/>
      </c>
      <c r="F23" s="6">
        <f>E23*Philippines_Total_YOY!P$5</f>
        <v/>
      </c>
      <c r="G23" s="8">
        <f>Corridor_Evidence!P23/Corridor_Evidence!P$34</f>
        <v/>
      </c>
      <c r="H23" s="6">
        <f>G23*Philippines_Total_YOY!Q$5</f>
        <v/>
      </c>
      <c r="I23" s="8">
        <f>Corridor_Evidence!Q23/Corridor_Evidence!Q$34</f>
        <v/>
      </c>
      <c r="J23" s="6">
        <f>I23*Philippines_Total_YOY!R$5</f>
        <v/>
      </c>
      <c r="K23" s="8">
        <f>Corridor_Evidence!R23/Corridor_Evidence!R$34</f>
        <v/>
      </c>
      <c r="L23" s="6">
        <f>K23*Philippines_Total_YOY!S$5</f>
        <v/>
      </c>
      <c r="M23" s="8">
        <f>Corridor_Evidence!S23/Corridor_Evidence!S$34</f>
        <v/>
      </c>
      <c r="N23" s="6">
        <f>M23*Philippines_Total_YOY!T$5</f>
        <v/>
      </c>
      <c r="O23" s="5" t="inlineStr">
        <is>
          <t>B</t>
        </is>
      </c>
      <c r="P23" s="5" t="inlineStr">
        <is>
          <t>BSP Table 11</t>
        </is>
      </c>
      <c r="Q23" s="5" t="inlineStr">
        <is>
          <t>Oceania Core</t>
        </is>
      </c>
      <c r="R23" s="5" t="inlineStr">
        <is>
          <t>Corridor sizing / investor targeting</t>
        </is>
      </c>
      <c r="S23" s="5" t="inlineStr">
        <is>
          <t>BSP values are cash-remittance basis; model values are reconciled to personal-remittance total.</t>
        </is>
      </c>
    </row>
    <row r="24">
      <c r="A24" s="5" t="inlineStr">
        <is>
          <t>Greece</t>
        </is>
      </c>
      <c r="B24" s="5" t="inlineStr">
        <is>
          <t>GRC</t>
        </is>
      </c>
      <c r="C24" s="8">
        <f>Corridor_Evidence!N24/Corridor_Evidence!N$34</f>
        <v/>
      </c>
      <c r="D24" s="6">
        <f>C24*Philippines_Total_YOY!O$5</f>
        <v/>
      </c>
      <c r="E24" s="8">
        <f>Corridor_Evidence!O24/Corridor_Evidence!O$34</f>
        <v/>
      </c>
      <c r="F24" s="6">
        <f>E24*Philippines_Total_YOY!P$5</f>
        <v/>
      </c>
      <c r="G24" s="8">
        <f>Corridor_Evidence!P24/Corridor_Evidence!P$34</f>
        <v/>
      </c>
      <c r="H24" s="6">
        <f>G24*Philippines_Total_YOY!Q$5</f>
        <v/>
      </c>
      <c r="I24" s="8">
        <f>Corridor_Evidence!Q24/Corridor_Evidence!Q$34</f>
        <v/>
      </c>
      <c r="J24" s="6">
        <f>I24*Philippines_Total_YOY!R$5</f>
        <v/>
      </c>
      <c r="K24" s="8">
        <f>Corridor_Evidence!R24/Corridor_Evidence!R$34</f>
        <v/>
      </c>
      <c r="L24" s="6">
        <f>K24*Philippines_Total_YOY!S$5</f>
        <v/>
      </c>
      <c r="M24" s="8">
        <f>Corridor_Evidence!S24/Corridor_Evidence!S$34</f>
        <v/>
      </c>
      <c r="N24" s="6">
        <f>M24*Philippines_Total_YOY!T$5</f>
        <v/>
      </c>
      <c r="O24" s="5" t="inlineStr">
        <is>
          <t>B</t>
        </is>
      </c>
      <c r="P24" s="5" t="inlineStr">
        <is>
          <t>BSP Table 11</t>
        </is>
      </c>
      <c r="Q24" s="5" t="inlineStr">
        <is>
          <t>Europe / Seafarer Corridor</t>
        </is>
      </c>
      <c r="R24" s="5" t="inlineStr">
        <is>
          <t>Corridor sizing / investor targeting</t>
        </is>
      </c>
      <c r="S24" s="5" t="inlineStr">
        <is>
          <t>BSP values are cash-remittance basis; model values are reconciled to personal-remittance total.</t>
        </is>
      </c>
    </row>
    <row r="25">
      <c r="A25" s="5" t="inlineStr">
        <is>
          <t>Bahrain</t>
        </is>
      </c>
      <c r="B25" s="5" t="inlineStr">
        <is>
          <t>BHR</t>
        </is>
      </c>
      <c r="C25" s="8">
        <f>Corridor_Evidence!N25/Corridor_Evidence!N$34</f>
        <v/>
      </c>
      <c r="D25" s="6">
        <f>C25*Philippines_Total_YOY!O$5</f>
        <v/>
      </c>
      <c r="E25" s="8">
        <f>Corridor_Evidence!O25/Corridor_Evidence!O$34</f>
        <v/>
      </c>
      <c r="F25" s="6">
        <f>E25*Philippines_Total_YOY!P$5</f>
        <v/>
      </c>
      <c r="G25" s="8">
        <f>Corridor_Evidence!P25/Corridor_Evidence!P$34</f>
        <v/>
      </c>
      <c r="H25" s="6">
        <f>G25*Philippines_Total_YOY!Q$5</f>
        <v/>
      </c>
      <c r="I25" s="8">
        <f>Corridor_Evidence!Q25/Corridor_Evidence!Q$34</f>
        <v/>
      </c>
      <c r="J25" s="6">
        <f>I25*Philippines_Total_YOY!R$5</f>
        <v/>
      </c>
      <c r="K25" s="8">
        <f>Corridor_Evidence!R25/Corridor_Evidence!R$34</f>
        <v/>
      </c>
      <c r="L25" s="6">
        <f>K25*Philippines_Total_YOY!S$5</f>
        <v/>
      </c>
      <c r="M25" s="8">
        <f>Corridor_Evidence!S25/Corridor_Evidence!S$34</f>
        <v/>
      </c>
      <c r="N25" s="6">
        <f>M25*Philippines_Total_YOY!T$5</f>
        <v/>
      </c>
      <c r="O25" s="5" t="inlineStr">
        <is>
          <t>A</t>
        </is>
      </c>
      <c r="P25" s="5" t="inlineStr">
        <is>
          <t>BSP Table 11</t>
        </is>
      </c>
      <c r="Q25" s="5" t="inlineStr">
        <is>
          <t>Middle East Core</t>
        </is>
      </c>
      <c r="R25" s="5" t="inlineStr">
        <is>
          <t>Corridor sizing / investor targeting</t>
        </is>
      </c>
      <c r="S25" s="5" t="inlineStr">
        <is>
          <t>BSP values are cash-remittance basis; model values are reconciled to personal-remittance total.</t>
        </is>
      </c>
    </row>
    <row r="26">
      <c r="A26" s="5" t="inlineStr">
        <is>
          <t>Liberia</t>
        </is>
      </c>
      <c r="B26" s="5" t="inlineStr">
        <is>
          <t>LBR</t>
        </is>
      </c>
      <c r="C26" s="8">
        <f>Corridor_Evidence!N26/Corridor_Evidence!N$34</f>
        <v/>
      </c>
      <c r="D26" s="6">
        <f>C26*Philippines_Total_YOY!O$5</f>
        <v/>
      </c>
      <c r="E26" s="8">
        <f>Corridor_Evidence!O26/Corridor_Evidence!O$34</f>
        <v/>
      </c>
      <c r="F26" s="6">
        <f>E26*Philippines_Total_YOY!P$5</f>
        <v/>
      </c>
      <c r="G26" s="8">
        <f>Corridor_Evidence!P26/Corridor_Evidence!P$34</f>
        <v/>
      </c>
      <c r="H26" s="6">
        <f>G26*Philippines_Total_YOY!Q$5</f>
        <v/>
      </c>
      <c r="I26" s="8">
        <f>Corridor_Evidence!Q26/Corridor_Evidence!Q$34</f>
        <v/>
      </c>
      <c r="J26" s="6">
        <f>I26*Philippines_Total_YOY!R$5</f>
        <v/>
      </c>
      <c r="K26" s="8">
        <f>Corridor_Evidence!R26/Corridor_Evidence!R$34</f>
        <v/>
      </c>
      <c r="L26" s="6">
        <f>K26*Philippines_Total_YOY!S$5</f>
        <v/>
      </c>
      <c r="M26" s="8">
        <f>Corridor_Evidence!S26/Corridor_Evidence!S$34</f>
        <v/>
      </c>
      <c r="N26" s="6">
        <f>M26*Philippines_Total_YOY!T$5</f>
        <v/>
      </c>
      <c r="O26" s="5" t="inlineStr">
        <is>
          <t>C</t>
        </is>
      </c>
      <c r="P26" s="5" t="inlineStr">
        <is>
          <t>BSP Table 11</t>
        </is>
      </c>
      <c r="Q26" s="5" t="inlineStr">
        <is>
          <t>Maritime / Africa</t>
        </is>
      </c>
      <c r="R26" s="5" t="inlineStr">
        <is>
          <t>Corridor sizing / investor targeting</t>
        </is>
      </c>
      <c r="S26" s="5" t="inlineStr">
        <is>
          <t>BSP values are cash-remittance basis; model values are reconciled to personal-remittance total.</t>
        </is>
      </c>
    </row>
    <row r="27">
      <c r="A27" s="5" t="inlineStr">
        <is>
          <t>Netherlands</t>
        </is>
      </c>
      <c r="B27" s="5" t="inlineStr">
        <is>
          <t>NLD</t>
        </is>
      </c>
      <c r="C27" s="8">
        <f>Corridor_Evidence!N27/Corridor_Evidence!N$34</f>
        <v/>
      </c>
      <c r="D27" s="6">
        <f>C27*Philippines_Total_YOY!O$5</f>
        <v/>
      </c>
      <c r="E27" s="8">
        <f>Corridor_Evidence!O27/Corridor_Evidence!O$34</f>
        <v/>
      </c>
      <c r="F27" s="6">
        <f>E27*Philippines_Total_YOY!P$5</f>
        <v/>
      </c>
      <c r="G27" s="8">
        <f>Corridor_Evidence!P27/Corridor_Evidence!P$34</f>
        <v/>
      </c>
      <c r="H27" s="6">
        <f>G27*Philippines_Total_YOY!Q$5</f>
        <v/>
      </c>
      <c r="I27" s="8">
        <f>Corridor_Evidence!Q27/Corridor_Evidence!Q$34</f>
        <v/>
      </c>
      <c r="J27" s="6">
        <f>I27*Philippines_Total_YOY!R$5</f>
        <v/>
      </c>
      <c r="K27" s="8">
        <f>Corridor_Evidence!R27/Corridor_Evidence!R$34</f>
        <v/>
      </c>
      <c r="L27" s="6">
        <f>K27*Philippines_Total_YOY!S$5</f>
        <v/>
      </c>
      <c r="M27" s="8">
        <f>Corridor_Evidence!S27/Corridor_Evidence!S$34</f>
        <v/>
      </c>
      <c r="N27" s="6">
        <f>M27*Philippines_Total_YOY!T$5</f>
        <v/>
      </c>
      <c r="O27" s="5" t="inlineStr">
        <is>
          <t>B</t>
        </is>
      </c>
      <c r="P27" s="5" t="inlineStr">
        <is>
          <t>BSP Table 11</t>
        </is>
      </c>
      <c r="Q27" s="5" t="inlineStr">
        <is>
          <t>Europe / OECD</t>
        </is>
      </c>
      <c r="R27" s="5" t="inlineStr">
        <is>
          <t>Corridor sizing / investor targeting</t>
        </is>
      </c>
      <c r="S27" s="5" t="inlineStr">
        <is>
          <t>BSP values are cash-remittance basis; model values are reconciled to personal-remittance total.</t>
        </is>
      </c>
    </row>
    <row r="28">
      <c r="A28" s="5" t="inlineStr">
        <is>
          <t>Italy</t>
        </is>
      </c>
      <c r="B28" s="5" t="inlineStr">
        <is>
          <t>ITA</t>
        </is>
      </c>
      <c r="C28" s="8">
        <f>Corridor_Evidence!N28/Corridor_Evidence!N$34</f>
        <v/>
      </c>
      <c r="D28" s="6">
        <f>C28*Philippines_Total_YOY!O$5</f>
        <v/>
      </c>
      <c r="E28" s="8">
        <f>Corridor_Evidence!O28/Corridor_Evidence!O$34</f>
        <v/>
      </c>
      <c r="F28" s="6">
        <f>E28*Philippines_Total_YOY!P$5</f>
        <v/>
      </c>
      <c r="G28" s="8">
        <f>Corridor_Evidence!P28/Corridor_Evidence!P$34</f>
        <v/>
      </c>
      <c r="H28" s="6">
        <f>G28*Philippines_Total_YOY!Q$5</f>
        <v/>
      </c>
      <c r="I28" s="8">
        <f>Corridor_Evidence!Q28/Corridor_Evidence!Q$34</f>
        <v/>
      </c>
      <c r="J28" s="6">
        <f>I28*Philippines_Total_YOY!R$5</f>
        <v/>
      </c>
      <c r="K28" s="8">
        <f>Corridor_Evidence!R28/Corridor_Evidence!R$34</f>
        <v/>
      </c>
      <c r="L28" s="6">
        <f>K28*Philippines_Total_YOY!S$5</f>
        <v/>
      </c>
      <c r="M28" s="8">
        <f>Corridor_Evidence!S28/Corridor_Evidence!S$34</f>
        <v/>
      </c>
      <c r="N28" s="6">
        <f>M28*Philippines_Total_YOY!T$5</f>
        <v/>
      </c>
      <c r="O28" s="5" t="inlineStr">
        <is>
          <t>B</t>
        </is>
      </c>
      <c r="P28" s="5" t="inlineStr">
        <is>
          <t>BSP Table 11</t>
        </is>
      </c>
      <c r="Q28" s="5" t="inlineStr">
        <is>
          <t>Europe / OECD</t>
        </is>
      </c>
      <c r="R28" s="5" t="inlineStr">
        <is>
          <t>Corridor sizing / investor targeting</t>
        </is>
      </c>
      <c r="S28" s="5" t="inlineStr">
        <is>
          <t>BSP values are cash-remittance basis; model values are reconciled to personal-remittance total.</t>
        </is>
      </c>
    </row>
    <row r="29">
      <c r="A29" s="5" t="inlineStr">
        <is>
          <t>Norway</t>
        </is>
      </c>
      <c r="B29" s="5" t="inlineStr">
        <is>
          <t>NOR</t>
        </is>
      </c>
      <c r="C29" s="8">
        <f>Corridor_Evidence!N29/Corridor_Evidence!N$34</f>
        <v/>
      </c>
      <c r="D29" s="6">
        <f>C29*Philippines_Total_YOY!O$5</f>
        <v/>
      </c>
      <c r="E29" s="8">
        <f>Corridor_Evidence!O29/Corridor_Evidence!O$34</f>
        <v/>
      </c>
      <c r="F29" s="6">
        <f>E29*Philippines_Total_YOY!P$5</f>
        <v/>
      </c>
      <c r="G29" s="8">
        <f>Corridor_Evidence!P29/Corridor_Evidence!P$34</f>
        <v/>
      </c>
      <c r="H29" s="6">
        <f>G29*Philippines_Total_YOY!Q$5</f>
        <v/>
      </c>
      <c r="I29" s="8">
        <f>Corridor_Evidence!Q29/Corridor_Evidence!Q$34</f>
        <v/>
      </c>
      <c r="J29" s="6">
        <f>I29*Philippines_Total_YOY!R$5</f>
        <v/>
      </c>
      <c r="K29" s="8">
        <f>Corridor_Evidence!R29/Corridor_Evidence!R$34</f>
        <v/>
      </c>
      <c r="L29" s="6">
        <f>K29*Philippines_Total_YOY!S$5</f>
        <v/>
      </c>
      <c r="M29" s="8">
        <f>Corridor_Evidence!S29/Corridor_Evidence!S$34</f>
        <v/>
      </c>
      <c r="N29" s="6">
        <f>M29*Philippines_Total_YOY!T$5</f>
        <v/>
      </c>
      <c r="O29" s="5" t="inlineStr">
        <is>
          <t>B</t>
        </is>
      </c>
      <c r="P29" s="5" t="inlineStr">
        <is>
          <t>BSP Table 11</t>
        </is>
      </c>
      <c r="Q29" s="5" t="inlineStr">
        <is>
          <t>Europe / OECD</t>
        </is>
      </c>
      <c r="R29" s="5" t="inlineStr">
        <is>
          <t>Corridor sizing / investor targeting</t>
        </is>
      </c>
      <c r="S29" s="5" t="inlineStr">
        <is>
          <t>BSP values are cash-remittance basis; model values are reconciled to personal-remittance total.</t>
        </is>
      </c>
    </row>
    <row r="30">
      <c r="A30" s="5" t="inlineStr">
        <is>
          <t>New Zealand</t>
        </is>
      </c>
      <c r="B30" s="5" t="inlineStr">
        <is>
          <t>NZL</t>
        </is>
      </c>
      <c r="C30" s="8">
        <f>Corridor_Evidence!N30/Corridor_Evidence!N$34</f>
        <v/>
      </c>
      <c r="D30" s="6">
        <f>C30*Philippines_Total_YOY!O$5</f>
        <v/>
      </c>
      <c r="E30" s="8">
        <f>Corridor_Evidence!O30/Corridor_Evidence!O$34</f>
        <v/>
      </c>
      <c r="F30" s="6">
        <f>E30*Philippines_Total_YOY!P$5</f>
        <v/>
      </c>
      <c r="G30" s="8">
        <f>Corridor_Evidence!P30/Corridor_Evidence!P$34</f>
        <v/>
      </c>
      <c r="H30" s="6">
        <f>G30*Philippines_Total_YOY!Q$5</f>
        <v/>
      </c>
      <c r="I30" s="8">
        <f>Corridor_Evidence!Q30/Corridor_Evidence!Q$34</f>
        <v/>
      </c>
      <c r="J30" s="6">
        <f>I30*Philippines_Total_YOY!R$5</f>
        <v/>
      </c>
      <c r="K30" s="8">
        <f>Corridor_Evidence!R30/Corridor_Evidence!R$34</f>
        <v/>
      </c>
      <c r="L30" s="6">
        <f>K30*Philippines_Total_YOY!S$5</f>
        <v/>
      </c>
      <c r="M30" s="8">
        <f>Corridor_Evidence!S30/Corridor_Evidence!S$34</f>
        <v/>
      </c>
      <c r="N30" s="6">
        <f>M30*Philippines_Total_YOY!T$5</f>
        <v/>
      </c>
      <c r="O30" s="5" t="inlineStr">
        <is>
          <t>B</t>
        </is>
      </c>
      <c r="P30" s="5" t="inlineStr">
        <is>
          <t>BSP Table 11</t>
        </is>
      </c>
      <c r="Q30" s="5" t="inlineStr">
        <is>
          <t>Oceania Core</t>
        </is>
      </c>
      <c r="R30" s="5" t="inlineStr">
        <is>
          <t>Corridor sizing / investor targeting</t>
        </is>
      </c>
      <c r="S30" s="5" t="inlineStr">
        <is>
          <t>BSP values are cash-remittance basis; model values are reconciled to personal-remittance total.</t>
        </is>
      </c>
    </row>
    <row r="31">
      <c r="A31" s="5" t="inlineStr">
        <is>
          <t>Israel</t>
        </is>
      </c>
      <c r="B31" s="5" t="inlineStr">
        <is>
          <t>ISR</t>
        </is>
      </c>
      <c r="C31" s="8">
        <f>Corridor_Evidence!N31/Corridor_Evidence!N$34</f>
        <v/>
      </c>
      <c r="D31" s="6">
        <f>C31*Philippines_Total_YOY!O$5</f>
        <v/>
      </c>
      <c r="E31" s="8">
        <f>Corridor_Evidence!O31/Corridor_Evidence!O$34</f>
        <v/>
      </c>
      <c r="F31" s="6">
        <f>E31*Philippines_Total_YOY!P$5</f>
        <v/>
      </c>
      <c r="G31" s="8">
        <f>Corridor_Evidence!P31/Corridor_Evidence!P$34</f>
        <v/>
      </c>
      <c r="H31" s="6">
        <f>G31*Philippines_Total_YOY!Q$5</f>
        <v/>
      </c>
      <c r="I31" s="8">
        <f>Corridor_Evidence!Q31/Corridor_Evidence!Q$34</f>
        <v/>
      </c>
      <c r="J31" s="6">
        <f>I31*Philippines_Total_YOY!R$5</f>
        <v/>
      </c>
      <c r="K31" s="8">
        <f>Corridor_Evidence!R31/Corridor_Evidence!R$34</f>
        <v/>
      </c>
      <c r="L31" s="6">
        <f>K31*Philippines_Total_YOY!S$5</f>
        <v/>
      </c>
      <c r="M31" s="8">
        <f>Corridor_Evidence!S31/Corridor_Evidence!S$34</f>
        <v/>
      </c>
      <c r="N31" s="6">
        <f>M31*Philippines_Total_YOY!T$5</f>
        <v/>
      </c>
      <c r="O31" s="5" t="inlineStr">
        <is>
          <t>B</t>
        </is>
      </c>
      <c r="P31" s="5" t="inlineStr">
        <is>
          <t>BSP Table 11</t>
        </is>
      </c>
      <c r="Q31" s="5" t="inlineStr">
        <is>
          <t>Middle East Adjacent</t>
        </is>
      </c>
      <c r="R31" s="5" t="inlineStr">
        <is>
          <t>Corridor sizing / investor targeting</t>
        </is>
      </c>
      <c r="S31" s="5" t="inlineStr">
        <is>
          <t>BSP values are cash-remittance basis; model values are reconciled to personal-remittance total.</t>
        </is>
      </c>
    </row>
    <row r="32">
      <c r="A32" s="5" t="inlineStr">
        <is>
          <t>Macao, SAR China</t>
        </is>
      </c>
      <c r="B32" s="5" t="inlineStr">
        <is>
          <t>MAC</t>
        </is>
      </c>
      <c r="C32" s="8">
        <f>Corridor_Evidence!N32/Corridor_Evidence!N$34</f>
        <v/>
      </c>
      <c r="D32" s="6">
        <f>C32*Philippines_Total_YOY!O$5</f>
        <v/>
      </c>
      <c r="E32" s="8">
        <f>Corridor_Evidence!O32/Corridor_Evidence!O$34</f>
        <v/>
      </c>
      <c r="F32" s="6">
        <f>E32*Philippines_Total_YOY!P$5</f>
        <v/>
      </c>
      <c r="G32" s="8">
        <f>Corridor_Evidence!P32/Corridor_Evidence!P$34</f>
        <v/>
      </c>
      <c r="H32" s="6">
        <f>G32*Philippines_Total_YOY!Q$5</f>
        <v/>
      </c>
      <c r="I32" s="8">
        <f>Corridor_Evidence!Q32/Corridor_Evidence!Q$34</f>
        <v/>
      </c>
      <c r="J32" s="6">
        <f>I32*Philippines_Total_YOY!R$5</f>
        <v/>
      </c>
      <c r="K32" s="8">
        <f>Corridor_Evidence!R32/Corridor_Evidence!R$34</f>
        <v/>
      </c>
      <c r="L32" s="6">
        <f>K32*Philippines_Total_YOY!S$5</f>
        <v/>
      </c>
      <c r="M32" s="8">
        <f>Corridor_Evidence!S32/Corridor_Evidence!S$34</f>
        <v/>
      </c>
      <c r="N32" s="6">
        <f>M32*Philippines_Total_YOY!T$5</f>
        <v/>
      </c>
      <c r="O32" s="5" t="inlineStr">
        <is>
          <t>C</t>
        </is>
      </c>
      <c r="P32" s="5" t="inlineStr">
        <is>
          <t>BSP Table 11</t>
        </is>
      </c>
      <c r="Q32" s="5" t="inlineStr">
        <is>
          <t>Advanced Asia</t>
        </is>
      </c>
      <c r="R32" s="5" t="inlineStr">
        <is>
          <t>Corridor sizing / investor targeting</t>
        </is>
      </c>
      <c r="S32" s="5" t="inlineStr">
        <is>
          <t>BSP values are cash-remittance basis; model values are reconciled to personal-remittance total.</t>
        </is>
      </c>
    </row>
    <row r="33">
      <c r="A33" s="5" t="inlineStr">
        <is>
          <t>Other Countries</t>
        </is>
      </c>
      <c r="B33" s="5" t="inlineStr">
        <is>
          <t>OTH</t>
        </is>
      </c>
      <c r="C33" s="8">
        <f>Corridor_Evidence!N33/Corridor_Evidence!N$34</f>
        <v/>
      </c>
      <c r="D33" s="6">
        <f>C33*Philippines_Total_YOY!O$5</f>
        <v/>
      </c>
      <c r="E33" s="8">
        <f>Corridor_Evidence!O33/Corridor_Evidence!O$34</f>
        <v/>
      </c>
      <c r="F33" s="6">
        <f>E33*Philippines_Total_YOY!P$5</f>
        <v/>
      </c>
      <c r="G33" s="8">
        <f>Corridor_Evidence!P33/Corridor_Evidence!P$34</f>
        <v/>
      </c>
      <c r="H33" s="6">
        <f>G33*Philippines_Total_YOY!Q$5</f>
        <v/>
      </c>
      <c r="I33" s="8">
        <f>Corridor_Evidence!Q33/Corridor_Evidence!Q$34</f>
        <v/>
      </c>
      <c r="J33" s="6">
        <f>I33*Philippines_Total_YOY!R$5</f>
        <v/>
      </c>
      <c r="K33" s="8">
        <f>Corridor_Evidence!R33/Corridor_Evidence!R$34</f>
        <v/>
      </c>
      <c r="L33" s="6">
        <f>K33*Philippines_Total_YOY!S$5</f>
        <v/>
      </c>
      <c r="M33" s="8">
        <f>Corridor_Evidence!S33/Corridor_Evidence!S$34</f>
        <v/>
      </c>
      <c r="N33" s="6">
        <f>M33*Philippines_Total_YOY!T$5</f>
        <v/>
      </c>
      <c r="O33" s="5" t="inlineStr">
        <is>
          <t>C</t>
        </is>
      </c>
      <c r="P33" s="5" t="inlineStr">
        <is>
          <t>BSP Table 11 / model residual</t>
        </is>
      </c>
      <c r="Q33" s="5" t="inlineStr">
        <is>
          <t>Residual Long Tail</t>
        </is>
      </c>
      <c r="R33" s="5" t="inlineStr">
        <is>
          <t>Corridor sizing / investor targeting</t>
        </is>
      </c>
      <c r="S33" s="5" t="inlineStr">
        <is>
          <t>BSP values are cash-remittance basis; model values are reconciled to personal-remittance total.</t>
        </is>
      </c>
    </row>
    <row r="34">
      <c r="A34" s="12" t="inlineStr">
        <is>
          <t>Total</t>
        </is>
      </c>
      <c r="B34" s="12" t="inlineStr">
        <is>
          <t>ALL</t>
        </is>
      </c>
      <c r="C34" s="18">
        <f>SUM(C5:C33)</f>
        <v/>
      </c>
      <c r="D34" s="15">
        <f>SUM(D5:D33)</f>
        <v/>
      </c>
      <c r="E34" s="18">
        <f>SUM(E5:E33)</f>
        <v/>
      </c>
      <c r="F34" s="15">
        <f>SUM(F5:F33)</f>
        <v/>
      </c>
      <c r="G34" s="18">
        <f>SUM(G5:G33)</f>
        <v/>
      </c>
      <c r="H34" s="15">
        <f>SUM(H5:H33)</f>
        <v/>
      </c>
      <c r="I34" s="18">
        <f>SUM(I5:I33)</f>
        <v/>
      </c>
      <c r="J34" s="15">
        <f>SUM(J5:J33)</f>
        <v/>
      </c>
      <c r="K34" s="18">
        <f>SUM(K5:K33)</f>
        <v/>
      </c>
      <c r="L34" s="15">
        <f>SUM(L5:L33)</f>
        <v/>
      </c>
      <c r="M34" s="18">
        <f>SUM(M5:M33)</f>
        <v/>
      </c>
      <c r="N34" s="15">
        <f>SUM(N5:N33)</f>
        <v/>
      </c>
      <c r="O34" s="13" t="n"/>
      <c r="P34" s="13" t="n"/>
      <c r="Q34" s="13" t="n"/>
      <c r="R34" s="13" t="n"/>
      <c r="S34" s="13" t="n"/>
    </row>
  </sheetData>
  <mergeCells count="2">
    <mergeCell ref="A2:S2"/>
    <mergeCell ref="A1:S1"/>
  </mergeCells>
  <pageMargins left="0.75" right="0.75" top="1" bottom="1" header="0.5" footer="0.5"/>
  <pageSetup scale="100"/>
</worksheet>
</file>

<file path=xl/worksheets/sheet8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I33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38" customWidth="1" min="3" max="3"/>
    <col width="19" customWidth="1" min="4" max="4"/>
    <col width="38" customWidth="1" min="5" max="5"/>
    <col width="38" customWidth="1" min="6" max="6"/>
    <col width="17" customWidth="1" min="7" max="7"/>
    <col width="31" customWidth="1" min="8" max="8"/>
    <col width="38" customWidth="1" min="9" max="9"/>
  </cols>
  <sheetData>
    <row r="1" ht="24" customHeight="1">
      <c r="A1" s="1" t="inlineStr">
        <is>
          <t>Philippines Disclosure Tracker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34" customHeight="1">
      <c r="A2" s="3" t="inlineStr">
        <is>
          <t>Tracks disclosure quality by source country and identifies which allocations are directly disclosed, partially supported, or model-estimated.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Has Public Source-Country Disclosure?</t>
        </is>
      </c>
      <c r="D4" s="4" t="inlineStr">
        <is>
          <t>Latest Year Found</t>
        </is>
      </c>
      <c r="E4" s="4" t="inlineStr">
        <is>
          <t>Data Granularity</t>
        </is>
      </c>
      <c r="F4" s="4" t="inlineStr">
        <is>
          <t>Directly Usable for Philippines Mapping?</t>
        </is>
      </c>
      <c r="G4" s="4" t="inlineStr">
        <is>
          <t>Confidence Tier</t>
        </is>
      </c>
      <c r="H4" s="4" t="inlineStr">
        <is>
          <t>Reference Basis</t>
        </is>
      </c>
      <c r="I4" s="4" t="inlineStr">
        <is>
          <t>Action / Upgrade Needed</t>
        </is>
      </c>
    </row>
    <row r="5">
      <c r="A5" s="5" t="inlineStr">
        <is>
          <t>United States of America</t>
        </is>
      </c>
      <c r="B5" s="5" t="inlineStr">
        <is>
          <t>USA</t>
        </is>
      </c>
      <c r="C5" s="5" t="inlineStr">
        <is>
          <t>Yes / BSP disclosed anchor</t>
        </is>
      </c>
      <c r="D5" s="5" t="inlineStr">
        <is>
          <t>2025p</t>
        </is>
      </c>
      <c r="E5" s="5" t="inlineStr">
        <is>
          <t>Country cash remittance value by source country</t>
        </is>
      </c>
      <c r="F5" s="5" t="inlineStr">
        <is>
          <t>Directly usable as cash-share proxy for personal-remittance allocation</t>
        </is>
      </c>
      <c r="G5" s="5" t="inlineStr">
        <is>
          <t>A</t>
        </is>
      </c>
      <c r="H5" s="5" t="inlineStr">
        <is>
          <t>BSP Table 11</t>
        </is>
      </c>
      <c r="I5" s="5" t="inlineStr">
        <is>
          <t>Update when BSP Table 11 is refreshed; reconcile to WDI once 2025 WDI is published.</t>
        </is>
      </c>
    </row>
    <row r="6">
      <c r="A6" s="5" t="inlineStr">
        <is>
          <t>Singapore</t>
        </is>
      </c>
      <c r="B6" s="5" t="inlineStr">
        <is>
          <t>SGP</t>
        </is>
      </c>
      <c r="C6" s="5" t="inlineStr">
        <is>
          <t>Yes / BSP disclosed anchor</t>
        </is>
      </c>
      <c r="D6" s="5" t="inlineStr">
        <is>
          <t>2025p</t>
        </is>
      </c>
      <c r="E6" s="5" t="inlineStr">
        <is>
          <t>Country cash remittance value by source country</t>
        </is>
      </c>
      <c r="F6" s="5" t="inlineStr">
        <is>
          <t>Directly usable as cash-share proxy for personal-remittance allocation</t>
        </is>
      </c>
      <c r="G6" s="5" t="inlineStr">
        <is>
          <t>A</t>
        </is>
      </c>
      <c r="H6" s="5" t="inlineStr">
        <is>
          <t>BSP Table 11</t>
        </is>
      </c>
      <c r="I6" s="5" t="inlineStr">
        <is>
          <t>Update when BSP Table 11 is refreshed; reconcile to WDI once 2025 WDI is published.</t>
        </is>
      </c>
    </row>
    <row r="7">
      <c r="A7" s="5" t="inlineStr">
        <is>
          <t>Saudi Arabia</t>
        </is>
      </c>
      <c r="B7" s="5" t="inlineStr">
        <is>
          <t>SAU</t>
        </is>
      </c>
      <c r="C7" s="5" t="inlineStr">
        <is>
          <t>Yes / BSP disclosed anchor</t>
        </is>
      </c>
      <c r="D7" s="5" t="inlineStr">
        <is>
          <t>2025p</t>
        </is>
      </c>
      <c r="E7" s="5" t="inlineStr">
        <is>
          <t>Country cash remittance value by source country</t>
        </is>
      </c>
      <c r="F7" s="5" t="inlineStr">
        <is>
          <t>Directly usable as cash-share proxy for personal-remittance allocation</t>
        </is>
      </c>
      <c r="G7" s="5" t="inlineStr">
        <is>
          <t>A</t>
        </is>
      </c>
      <c r="H7" s="5" t="inlineStr">
        <is>
          <t>BSP Table 11</t>
        </is>
      </c>
      <c r="I7" s="5" t="inlineStr">
        <is>
          <t>Update when BSP Table 11 is refreshed; reconcile to WDI once 2025 WDI is published.</t>
        </is>
      </c>
    </row>
    <row r="8">
      <c r="A8" s="5" t="inlineStr">
        <is>
          <t>Japan</t>
        </is>
      </c>
      <c r="B8" s="5" t="inlineStr">
        <is>
          <t>JPN</t>
        </is>
      </c>
      <c r="C8" s="5" t="inlineStr">
        <is>
          <t>Yes / BSP disclosed anchor</t>
        </is>
      </c>
      <c r="D8" s="5" t="inlineStr">
        <is>
          <t>2025p</t>
        </is>
      </c>
      <c r="E8" s="5" t="inlineStr">
        <is>
          <t>Country cash remittance value by source country</t>
        </is>
      </c>
      <c r="F8" s="5" t="inlineStr">
        <is>
          <t>Directly usable as cash-share proxy for personal-remittance allocation</t>
        </is>
      </c>
      <c r="G8" s="5" t="inlineStr">
        <is>
          <t>A</t>
        </is>
      </c>
      <c r="H8" s="5" t="inlineStr">
        <is>
          <t>BSP Table 11</t>
        </is>
      </c>
      <c r="I8" s="5" t="inlineStr">
        <is>
          <t>Update when BSP Table 11 is refreshed; reconcile to WDI once 2025 WDI is published.</t>
        </is>
      </c>
    </row>
    <row r="9">
      <c r="A9" s="5" t="inlineStr">
        <is>
          <t>United Kingdom</t>
        </is>
      </c>
      <c r="B9" s="5" t="inlineStr">
        <is>
          <t>GBR</t>
        </is>
      </c>
      <c r="C9" s="5" t="inlineStr">
        <is>
          <t>Yes / BSP disclosed anchor</t>
        </is>
      </c>
      <c r="D9" s="5" t="inlineStr">
        <is>
          <t>2025p</t>
        </is>
      </c>
      <c r="E9" s="5" t="inlineStr">
        <is>
          <t>Country cash remittance value by source country</t>
        </is>
      </c>
      <c r="F9" s="5" t="inlineStr">
        <is>
          <t>Directly usable as cash-share proxy for personal-remittance allocation</t>
        </is>
      </c>
      <c r="G9" s="5" t="inlineStr">
        <is>
          <t>A</t>
        </is>
      </c>
      <c r="H9" s="5" t="inlineStr">
        <is>
          <t>BSP Table 11</t>
        </is>
      </c>
      <c r="I9" s="5" t="inlineStr">
        <is>
          <t>Update when BSP Table 11 is refreshed; reconcile to WDI once 2025 WDI is published.</t>
        </is>
      </c>
    </row>
    <row r="10">
      <c r="A10" s="5" t="inlineStr">
        <is>
          <t>United Arab Emirates</t>
        </is>
      </c>
      <c r="B10" s="5" t="inlineStr">
        <is>
          <t>ARE</t>
        </is>
      </c>
      <c r="C10" s="5" t="inlineStr">
        <is>
          <t>Yes / BSP disclosed anchor</t>
        </is>
      </c>
      <c r="D10" s="5" t="inlineStr">
        <is>
          <t>2025p</t>
        </is>
      </c>
      <c r="E10" s="5" t="inlineStr">
        <is>
          <t>Country cash remittance value by source country</t>
        </is>
      </c>
      <c r="F10" s="5" t="inlineStr">
        <is>
          <t>Directly usable as cash-share proxy for personal-remittance allocation</t>
        </is>
      </c>
      <c r="G10" s="5" t="inlineStr">
        <is>
          <t>A</t>
        </is>
      </c>
      <c r="H10" s="5" t="inlineStr">
        <is>
          <t>BSP Table 11</t>
        </is>
      </c>
      <c r="I10" s="5" t="inlineStr">
        <is>
          <t>Update when BSP Table 11 is refreshed; reconcile to WDI once 2025 WDI is published.</t>
        </is>
      </c>
    </row>
    <row r="11">
      <c r="A11" s="5" t="inlineStr">
        <is>
          <t>Canada</t>
        </is>
      </c>
      <c r="B11" s="5" t="inlineStr">
        <is>
          <t>CAN</t>
        </is>
      </c>
      <c r="C11" s="5" t="inlineStr">
        <is>
          <t>Yes / BSP disclosed anchor</t>
        </is>
      </c>
      <c r="D11" s="5" t="inlineStr">
        <is>
          <t>2025p</t>
        </is>
      </c>
      <c r="E11" s="5" t="inlineStr">
        <is>
          <t>Country cash remittance value by source country</t>
        </is>
      </c>
      <c r="F11" s="5" t="inlineStr">
        <is>
          <t>Directly usable as cash-share proxy for personal-remittance allocation</t>
        </is>
      </c>
      <c r="G11" s="5" t="inlineStr">
        <is>
          <t>A</t>
        </is>
      </c>
      <c r="H11" s="5" t="inlineStr">
        <is>
          <t>BSP Table 11</t>
        </is>
      </c>
      <c r="I11" s="5" t="inlineStr">
        <is>
          <t>Update when BSP Table 11 is refreshed; reconcile to WDI once 2025 WDI is published.</t>
        </is>
      </c>
    </row>
    <row r="12">
      <c r="A12" s="5" t="inlineStr">
        <is>
          <t>Qatar</t>
        </is>
      </c>
      <c r="B12" s="5" t="inlineStr">
        <is>
          <t>QAT</t>
        </is>
      </c>
      <c r="C12" s="5" t="inlineStr">
        <is>
          <t>Yes / BSP disclosed anchor</t>
        </is>
      </c>
      <c r="D12" s="5" t="inlineStr">
        <is>
          <t>2025p</t>
        </is>
      </c>
      <c r="E12" s="5" t="inlineStr">
        <is>
          <t>Country cash remittance value by source country</t>
        </is>
      </c>
      <c r="F12" s="5" t="inlineStr">
        <is>
          <t>Directly usable as cash-share proxy for personal-remittance allocation</t>
        </is>
      </c>
      <c r="G12" s="5" t="inlineStr">
        <is>
          <t>A</t>
        </is>
      </c>
      <c r="H12" s="5" t="inlineStr">
        <is>
          <t>BSP Table 11</t>
        </is>
      </c>
      <c r="I12" s="5" t="inlineStr">
        <is>
          <t>Update when BSP Table 11 is refreshed; reconcile to WDI once 2025 WDI is published.</t>
        </is>
      </c>
    </row>
    <row r="13">
      <c r="A13" s="5" t="inlineStr">
        <is>
          <t>Taiwan, Republic of China</t>
        </is>
      </c>
      <c r="B13" s="5" t="inlineStr">
        <is>
          <t>TWN</t>
        </is>
      </c>
      <c r="C13" s="5" t="inlineStr">
        <is>
          <t>Yes / BSP disclosed anchor</t>
        </is>
      </c>
      <c r="D13" s="5" t="inlineStr">
        <is>
          <t>2025p</t>
        </is>
      </c>
      <c r="E13" s="5" t="inlineStr">
        <is>
          <t>Country cash remittance value by source country</t>
        </is>
      </c>
      <c r="F13" s="5" t="inlineStr">
        <is>
          <t>Directly usable as cash-share proxy for personal-remittance allocation</t>
        </is>
      </c>
      <c r="G13" s="5" t="inlineStr">
        <is>
          <t>B</t>
        </is>
      </c>
      <c r="H13" s="5" t="inlineStr">
        <is>
          <t>BSP Table 11</t>
        </is>
      </c>
      <c r="I13" s="5" t="inlineStr">
        <is>
          <t>Update when BSP Table 11 is refreshed; reconcile to WDI once 2025 WDI is published.</t>
        </is>
      </c>
    </row>
    <row r="14">
      <c r="A14" s="5" t="inlineStr">
        <is>
          <t>Hong Kong, SAR China</t>
        </is>
      </c>
      <c r="B14" s="5" t="inlineStr">
        <is>
          <t>HKG</t>
        </is>
      </c>
      <c r="C14" s="5" t="inlineStr">
        <is>
          <t>Yes / BSP disclosed anchor</t>
        </is>
      </c>
      <c r="D14" s="5" t="inlineStr">
        <is>
          <t>2025p</t>
        </is>
      </c>
      <c r="E14" s="5" t="inlineStr">
        <is>
          <t>Country cash remittance value by source country</t>
        </is>
      </c>
      <c r="F14" s="5" t="inlineStr">
        <is>
          <t>Directly usable as cash-share proxy for personal-remittance allocation</t>
        </is>
      </c>
      <c r="G14" s="5" t="inlineStr">
        <is>
          <t>B</t>
        </is>
      </c>
      <c r="H14" s="5" t="inlineStr">
        <is>
          <t>BSP Table 11</t>
        </is>
      </c>
      <c r="I14" s="5" t="inlineStr">
        <is>
          <t>Update when BSP Table 11 is refreshed; reconcile to WDI once 2025 WDI is published.</t>
        </is>
      </c>
    </row>
    <row r="15">
      <c r="A15" s="5" t="inlineStr">
        <is>
          <t>Korea (South)</t>
        </is>
      </c>
      <c r="B15" s="5" t="inlineStr">
        <is>
          <t>KOR</t>
        </is>
      </c>
      <c r="C15" s="5" t="inlineStr">
        <is>
          <t>Yes / BSP disclosed anchor</t>
        </is>
      </c>
      <c r="D15" s="5" t="inlineStr">
        <is>
          <t>2025p</t>
        </is>
      </c>
      <c r="E15" s="5" t="inlineStr">
        <is>
          <t>Country cash remittance value by source country</t>
        </is>
      </c>
      <c r="F15" s="5" t="inlineStr">
        <is>
          <t>Directly usable as cash-share proxy for personal-remittance allocation</t>
        </is>
      </c>
      <c r="G15" s="5" t="inlineStr">
        <is>
          <t>B</t>
        </is>
      </c>
      <c r="H15" s="5" t="inlineStr">
        <is>
          <t>BSP Table 11</t>
        </is>
      </c>
      <c r="I15" s="5" t="inlineStr">
        <is>
          <t>Update when BSP Table 11 is refreshed; reconcile to WDI once 2025 WDI is published.</t>
        </is>
      </c>
    </row>
    <row r="16">
      <c r="A16" s="5" t="inlineStr">
        <is>
          <t>Malaysia</t>
        </is>
      </c>
      <c r="B16" s="5" t="inlineStr">
        <is>
          <t>MYS</t>
        </is>
      </c>
      <c r="C16" s="5" t="inlineStr">
        <is>
          <t>Yes / BSP disclosed anchor</t>
        </is>
      </c>
      <c r="D16" s="5" t="inlineStr">
        <is>
          <t>2025p</t>
        </is>
      </c>
      <c r="E16" s="5" t="inlineStr">
        <is>
          <t>Country cash remittance value by source country</t>
        </is>
      </c>
      <c r="F16" s="5" t="inlineStr">
        <is>
          <t>Directly usable as cash-share proxy for personal-remittance allocation</t>
        </is>
      </c>
      <c r="G16" s="5" t="inlineStr">
        <is>
          <t>B</t>
        </is>
      </c>
      <c r="H16" s="5" t="inlineStr">
        <is>
          <t>BSP Table 11</t>
        </is>
      </c>
      <c r="I16" s="5" t="inlineStr">
        <is>
          <t>Update when BSP Table 11 is refreshed; reconcile to WDI once 2025 WDI is published.</t>
        </is>
      </c>
    </row>
    <row r="17">
      <c r="A17" s="5" t="inlineStr">
        <is>
          <t>Germany</t>
        </is>
      </c>
      <c r="B17" s="5" t="inlineStr">
        <is>
          <t>DEU</t>
        </is>
      </c>
      <c r="C17" s="5" t="inlineStr">
        <is>
          <t>Yes / BSP disclosed anchor</t>
        </is>
      </c>
      <c r="D17" s="5" t="inlineStr">
        <is>
          <t>2025p</t>
        </is>
      </c>
      <c r="E17" s="5" t="inlineStr">
        <is>
          <t>Country cash remittance value by source country</t>
        </is>
      </c>
      <c r="F17" s="5" t="inlineStr">
        <is>
          <t>Directly usable as cash-share proxy for personal-remittance allocation</t>
        </is>
      </c>
      <c r="G17" s="5" t="inlineStr">
        <is>
          <t>B</t>
        </is>
      </c>
      <c r="H17" s="5" t="inlineStr">
        <is>
          <t>BSP Table 11</t>
        </is>
      </c>
      <c r="I17" s="5" t="inlineStr">
        <is>
          <t>Update when BSP Table 11 is refreshed; reconcile to WDI once 2025 WDI is published.</t>
        </is>
      </c>
    </row>
    <row r="18">
      <c r="A18" s="5" t="inlineStr">
        <is>
          <t>Kuwait</t>
        </is>
      </c>
      <c r="B18" s="5" t="inlineStr">
        <is>
          <t>KWT</t>
        </is>
      </c>
      <c r="C18" s="5" t="inlineStr">
        <is>
          <t>Yes / BSP disclosed anchor</t>
        </is>
      </c>
      <c r="D18" s="5" t="inlineStr">
        <is>
          <t>2025p</t>
        </is>
      </c>
      <c r="E18" s="5" t="inlineStr">
        <is>
          <t>Country cash remittance value by source country</t>
        </is>
      </c>
      <c r="F18" s="5" t="inlineStr">
        <is>
          <t>Directly usable as cash-share proxy for personal-remittance allocation</t>
        </is>
      </c>
      <c r="G18" s="5" t="inlineStr">
        <is>
          <t>A</t>
        </is>
      </c>
      <c r="H18" s="5" t="inlineStr">
        <is>
          <t>BSP Table 11</t>
        </is>
      </c>
      <c r="I18" s="5" t="inlineStr">
        <is>
          <t>Update when BSP Table 11 is refreshed; reconcile to WDI once 2025 WDI is published.</t>
        </is>
      </c>
    </row>
    <row r="19">
      <c r="A19" s="5" t="inlineStr">
        <is>
          <t>Cyprus</t>
        </is>
      </c>
      <c r="B19" s="5" t="inlineStr">
        <is>
          <t>CYP</t>
        </is>
      </c>
      <c r="C19" s="5" t="inlineStr">
        <is>
          <t>Yes / BSP disclosed anchor</t>
        </is>
      </c>
      <c r="D19" s="5" t="inlineStr">
        <is>
          <t>2025p</t>
        </is>
      </c>
      <c r="E19" s="5" t="inlineStr">
        <is>
          <t>Country cash remittance value by source country</t>
        </is>
      </c>
      <c r="F19" s="5" t="inlineStr">
        <is>
          <t>Directly usable as cash-share proxy for personal-remittance allocation</t>
        </is>
      </c>
      <c r="G19" s="5" t="inlineStr">
        <is>
          <t>B</t>
        </is>
      </c>
      <c r="H19" s="5" t="inlineStr">
        <is>
          <t>BSP Table 11</t>
        </is>
      </c>
      <c r="I19" s="5" t="inlineStr">
        <is>
          <t>Update when BSP Table 11 is refreshed; reconcile to WDI once 2025 WDI is published.</t>
        </is>
      </c>
    </row>
    <row r="20">
      <c r="A20" s="5" t="inlineStr">
        <is>
          <t>Panama</t>
        </is>
      </c>
      <c r="B20" s="5" t="inlineStr">
        <is>
          <t>PAN</t>
        </is>
      </c>
      <c r="C20" s="5" t="inlineStr">
        <is>
          <t>Yes / BSP disclosed anchor</t>
        </is>
      </c>
      <c r="D20" s="5" t="inlineStr">
        <is>
          <t>2025p</t>
        </is>
      </c>
      <c r="E20" s="5" t="inlineStr">
        <is>
          <t>Country cash remittance value by source country</t>
        </is>
      </c>
      <c r="F20" s="5" t="inlineStr">
        <is>
          <t>Directly usable as cash-share proxy for personal-remittance allocation</t>
        </is>
      </c>
      <c r="G20" s="5" t="inlineStr">
        <is>
          <t>B</t>
        </is>
      </c>
      <c r="H20" s="5" t="inlineStr">
        <is>
          <t>BSP Table 11</t>
        </is>
      </c>
      <c r="I20" s="5" t="inlineStr">
        <is>
          <t>Update when BSP Table 11 is refreshed; reconcile to WDI once 2025 WDI is published.</t>
        </is>
      </c>
    </row>
    <row r="21">
      <c r="A21" s="5" t="inlineStr">
        <is>
          <t>Oman</t>
        </is>
      </c>
      <c r="B21" s="5" t="inlineStr">
        <is>
          <t>OMN</t>
        </is>
      </c>
      <c r="C21" s="5" t="inlineStr">
        <is>
          <t>Yes / BSP disclosed anchor</t>
        </is>
      </c>
      <c r="D21" s="5" t="inlineStr">
        <is>
          <t>2025p</t>
        </is>
      </c>
      <c r="E21" s="5" t="inlineStr">
        <is>
          <t>Country cash remittance value by source country</t>
        </is>
      </c>
      <c r="F21" s="5" t="inlineStr">
        <is>
          <t>Directly usable as cash-share proxy for personal-remittance allocation</t>
        </is>
      </c>
      <c r="G21" s="5" t="inlineStr">
        <is>
          <t>A</t>
        </is>
      </c>
      <c r="H21" s="5" t="inlineStr">
        <is>
          <t>BSP Table 11</t>
        </is>
      </c>
      <c r="I21" s="5" t="inlineStr">
        <is>
          <t>Update when BSP Table 11 is refreshed; reconcile to WDI once 2025 WDI is published.</t>
        </is>
      </c>
    </row>
    <row r="22">
      <c r="A22" s="5" t="inlineStr">
        <is>
          <t>Marshall Islands</t>
        </is>
      </c>
      <c r="B22" s="5" t="inlineStr">
        <is>
          <t>MHL</t>
        </is>
      </c>
      <c r="C22" s="5" t="inlineStr">
        <is>
          <t>Yes / BSP disclosed anchor</t>
        </is>
      </c>
      <c r="D22" s="5" t="inlineStr">
        <is>
          <t>2025p</t>
        </is>
      </c>
      <c r="E22" s="5" t="inlineStr">
        <is>
          <t>Country cash remittance value by source country</t>
        </is>
      </c>
      <c r="F22" s="5" t="inlineStr">
        <is>
          <t>Directly usable as cash-share proxy for personal-remittance allocation</t>
        </is>
      </c>
      <c r="G22" s="5" t="inlineStr">
        <is>
          <t>B</t>
        </is>
      </c>
      <c r="H22" s="5" t="inlineStr">
        <is>
          <t>BSP Table 11</t>
        </is>
      </c>
      <c r="I22" s="5" t="inlineStr">
        <is>
          <t>Update when BSP Table 11 is refreshed; reconcile to WDI once 2025 WDI is published.</t>
        </is>
      </c>
    </row>
    <row r="23">
      <c r="A23" s="5" t="inlineStr">
        <is>
          <t>Australia</t>
        </is>
      </c>
      <c r="B23" s="5" t="inlineStr">
        <is>
          <t>AUS</t>
        </is>
      </c>
      <c r="C23" s="5" t="inlineStr">
        <is>
          <t>Yes / BSP disclosed anchor</t>
        </is>
      </c>
      <c r="D23" s="5" t="inlineStr">
        <is>
          <t>2025p</t>
        </is>
      </c>
      <c r="E23" s="5" t="inlineStr">
        <is>
          <t>Country cash remittance value by source country</t>
        </is>
      </c>
      <c r="F23" s="5" t="inlineStr">
        <is>
          <t>Directly usable as cash-share proxy for personal-remittance allocation</t>
        </is>
      </c>
      <c r="G23" s="5" t="inlineStr">
        <is>
          <t>B</t>
        </is>
      </c>
      <c r="H23" s="5" t="inlineStr">
        <is>
          <t>BSP Table 11</t>
        </is>
      </c>
      <c r="I23" s="5" t="inlineStr">
        <is>
          <t>Update when BSP Table 11 is refreshed; reconcile to WDI once 2025 WDI is published.</t>
        </is>
      </c>
    </row>
    <row r="24">
      <c r="A24" s="5" t="inlineStr">
        <is>
          <t>Greece</t>
        </is>
      </c>
      <c r="B24" s="5" t="inlineStr">
        <is>
          <t>GRC</t>
        </is>
      </c>
      <c r="C24" s="5" t="inlineStr">
        <is>
          <t>Yes / BSP disclosed anchor</t>
        </is>
      </c>
      <c r="D24" s="5" t="inlineStr">
        <is>
          <t>2025p</t>
        </is>
      </c>
      <c r="E24" s="5" t="inlineStr">
        <is>
          <t>Country cash remittance value by source country</t>
        </is>
      </c>
      <c r="F24" s="5" t="inlineStr">
        <is>
          <t>Directly usable as cash-share proxy for personal-remittance allocation</t>
        </is>
      </c>
      <c r="G24" s="5" t="inlineStr">
        <is>
          <t>B</t>
        </is>
      </c>
      <c r="H24" s="5" t="inlineStr">
        <is>
          <t>BSP Table 11</t>
        </is>
      </c>
      <c r="I24" s="5" t="inlineStr">
        <is>
          <t>Update when BSP Table 11 is refreshed; reconcile to WDI once 2025 WDI is published.</t>
        </is>
      </c>
    </row>
    <row r="25">
      <c r="A25" s="5" t="inlineStr">
        <is>
          <t>Bahrain</t>
        </is>
      </c>
      <c r="B25" s="5" t="inlineStr">
        <is>
          <t>BHR</t>
        </is>
      </c>
      <c r="C25" s="5" t="inlineStr">
        <is>
          <t>Yes / BSP disclosed anchor</t>
        </is>
      </c>
      <c r="D25" s="5" t="inlineStr">
        <is>
          <t>2025p</t>
        </is>
      </c>
      <c r="E25" s="5" t="inlineStr">
        <is>
          <t>Country cash remittance value by source country</t>
        </is>
      </c>
      <c r="F25" s="5" t="inlineStr">
        <is>
          <t>Directly usable as cash-share proxy for personal-remittance allocation</t>
        </is>
      </c>
      <c r="G25" s="5" t="inlineStr">
        <is>
          <t>A</t>
        </is>
      </c>
      <c r="H25" s="5" t="inlineStr">
        <is>
          <t>BSP Table 11</t>
        </is>
      </c>
      <c r="I25" s="5" t="inlineStr">
        <is>
          <t>Update when BSP Table 11 is refreshed; reconcile to WDI once 2025 WDI is published.</t>
        </is>
      </c>
    </row>
    <row r="26">
      <c r="A26" s="5" t="inlineStr">
        <is>
          <t>Liberia</t>
        </is>
      </c>
      <c r="B26" s="5" t="inlineStr">
        <is>
          <t>LBR</t>
        </is>
      </c>
      <c r="C26" s="5" t="inlineStr">
        <is>
          <t>Yes / BSP disclosed anchor</t>
        </is>
      </c>
      <c r="D26" s="5" t="inlineStr">
        <is>
          <t>2025p</t>
        </is>
      </c>
      <c r="E26" s="5" t="inlineStr">
        <is>
          <t>Country cash remittance value by source country</t>
        </is>
      </c>
      <c r="F26" s="5" t="inlineStr">
        <is>
          <t>Residual/proxy only</t>
        </is>
      </c>
      <c r="G26" s="5" t="inlineStr">
        <is>
          <t>C</t>
        </is>
      </c>
      <c r="H26" s="5" t="inlineStr">
        <is>
          <t>BSP Table 11</t>
        </is>
      </c>
      <c r="I26" s="5" t="inlineStr">
        <is>
          <t>Update when BSP Table 11 is refreshed; reconcile to WDI once 2025 WDI is published.</t>
        </is>
      </c>
    </row>
    <row r="27">
      <c r="A27" s="5" t="inlineStr">
        <is>
          <t>Netherlands</t>
        </is>
      </c>
      <c r="B27" s="5" t="inlineStr">
        <is>
          <t>NLD</t>
        </is>
      </c>
      <c r="C27" s="5" t="inlineStr">
        <is>
          <t>Yes / BSP disclosed anchor</t>
        </is>
      </c>
      <c r="D27" s="5" t="inlineStr">
        <is>
          <t>2025p</t>
        </is>
      </c>
      <c r="E27" s="5" t="inlineStr">
        <is>
          <t>Country cash remittance value by source country</t>
        </is>
      </c>
      <c r="F27" s="5" t="inlineStr">
        <is>
          <t>Directly usable as cash-share proxy for personal-remittance allocation</t>
        </is>
      </c>
      <c r="G27" s="5" t="inlineStr">
        <is>
          <t>B</t>
        </is>
      </c>
      <c r="H27" s="5" t="inlineStr">
        <is>
          <t>BSP Table 11</t>
        </is>
      </c>
      <c r="I27" s="5" t="inlineStr">
        <is>
          <t>Update when BSP Table 11 is refreshed; reconcile to WDI once 2025 WDI is published.</t>
        </is>
      </c>
    </row>
    <row r="28">
      <c r="A28" s="5" t="inlineStr">
        <is>
          <t>Italy</t>
        </is>
      </c>
      <c r="B28" s="5" t="inlineStr">
        <is>
          <t>ITA</t>
        </is>
      </c>
      <c r="C28" s="5" t="inlineStr">
        <is>
          <t>Yes / BSP disclosed anchor</t>
        </is>
      </c>
      <c r="D28" s="5" t="inlineStr">
        <is>
          <t>2025p</t>
        </is>
      </c>
      <c r="E28" s="5" t="inlineStr">
        <is>
          <t>Country cash remittance value by source country</t>
        </is>
      </c>
      <c r="F28" s="5" t="inlineStr">
        <is>
          <t>Directly usable as cash-share proxy for personal-remittance allocation</t>
        </is>
      </c>
      <c r="G28" s="5" t="inlineStr">
        <is>
          <t>B</t>
        </is>
      </c>
      <c r="H28" s="5" t="inlineStr">
        <is>
          <t>BSP Table 11</t>
        </is>
      </c>
      <c r="I28" s="5" t="inlineStr">
        <is>
          <t>Update when BSP Table 11 is refreshed; reconcile to WDI once 2025 WDI is published.</t>
        </is>
      </c>
    </row>
    <row r="29">
      <c r="A29" s="5" t="inlineStr">
        <is>
          <t>Norway</t>
        </is>
      </c>
      <c r="B29" s="5" t="inlineStr">
        <is>
          <t>NOR</t>
        </is>
      </c>
      <c r="C29" s="5" t="inlineStr">
        <is>
          <t>Yes / BSP disclosed anchor</t>
        </is>
      </c>
      <c r="D29" s="5" t="inlineStr">
        <is>
          <t>2025p</t>
        </is>
      </c>
      <c r="E29" s="5" t="inlineStr">
        <is>
          <t>Country cash remittance value by source country</t>
        </is>
      </c>
      <c r="F29" s="5" t="inlineStr">
        <is>
          <t>Directly usable as cash-share proxy for personal-remittance allocation</t>
        </is>
      </c>
      <c r="G29" s="5" t="inlineStr">
        <is>
          <t>B</t>
        </is>
      </c>
      <c r="H29" s="5" t="inlineStr">
        <is>
          <t>BSP Table 11</t>
        </is>
      </c>
      <c r="I29" s="5" t="inlineStr">
        <is>
          <t>Update when BSP Table 11 is refreshed; reconcile to WDI once 2025 WDI is published.</t>
        </is>
      </c>
    </row>
    <row r="30">
      <c r="A30" s="5" t="inlineStr">
        <is>
          <t>New Zealand</t>
        </is>
      </c>
      <c r="B30" s="5" t="inlineStr">
        <is>
          <t>NZL</t>
        </is>
      </c>
      <c r="C30" s="5" t="inlineStr">
        <is>
          <t>Yes / BSP disclosed anchor</t>
        </is>
      </c>
      <c r="D30" s="5" t="inlineStr">
        <is>
          <t>2025p</t>
        </is>
      </c>
      <c r="E30" s="5" t="inlineStr">
        <is>
          <t>Country cash remittance value by source country</t>
        </is>
      </c>
      <c r="F30" s="5" t="inlineStr">
        <is>
          <t>Directly usable as cash-share proxy for personal-remittance allocation</t>
        </is>
      </c>
      <c r="G30" s="5" t="inlineStr">
        <is>
          <t>B</t>
        </is>
      </c>
      <c r="H30" s="5" t="inlineStr">
        <is>
          <t>BSP Table 11</t>
        </is>
      </c>
      <c r="I30" s="5" t="inlineStr">
        <is>
          <t>Update when BSP Table 11 is refreshed; reconcile to WDI once 2025 WDI is published.</t>
        </is>
      </c>
    </row>
    <row r="31">
      <c r="A31" s="5" t="inlineStr">
        <is>
          <t>Israel</t>
        </is>
      </c>
      <c r="B31" s="5" t="inlineStr">
        <is>
          <t>ISR</t>
        </is>
      </c>
      <c r="C31" s="5" t="inlineStr">
        <is>
          <t>Yes / BSP disclosed anchor</t>
        </is>
      </c>
      <c r="D31" s="5" t="inlineStr">
        <is>
          <t>2025p</t>
        </is>
      </c>
      <c r="E31" s="5" t="inlineStr">
        <is>
          <t>Country cash remittance value by source country</t>
        </is>
      </c>
      <c r="F31" s="5" t="inlineStr">
        <is>
          <t>Directly usable as cash-share proxy for personal-remittance allocation</t>
        </is>
      </c>
      <c r="G31" s="5" t="inlineStr">
        <is>
          <t>B</t>
        </is>
      </c>
      <c r="H31" s="5" t="inlineStr">
        <is>
          <t>BSP Table 11</t>
        </is>
      </c>
      <c r="I31" s="5" t="inlineStr">
        <is>
          <t>Update when BSP Table 11 is refreshed; reconcile to WDI once 2025 WDI is published.</t>
        </is>
      </c>
    </row>
    <row r="32">
      <c r="A32" s="5" t="inlineStr">
        <is>
          <t>Macao, SAR China</t>
        </is>
      </c>
      <c r="B32" s="5" t="inlineStr">
        <is>
          <t>MAC</t>
        </is>
      </c>
      <c r="C32" s="5" t="inlineStr">
        <is>
          <t>Yes / BSP disclosed anchor</t>
        </is>
      </c>
      <c r="D32" s="5" t="inlineStr">
        <is>
          <t>2025p</t>
        </is>
      </c>
      <c r="E32" s="5" t="inlineStr">
        <is>
          <t>Country cash remittance value by source country</t>
        </is>
      </c>
      <c r="F32" s="5" t="inlineStr">
        <is>
          <t>Residual/proxy only</t>
        </is>
      </c>
      <c r="G32" s="5" t="inlineStr">
        <is>
          <t>C</t>
        </is>
      </c>
      <c r="H32" s="5" t="inlineStr">
        <is>
          <t>BSP Table 11</t>
        </is>
      </c>
      <c r="I32" s="5" t="inlineStr">
        <is>
          <t>Update when BSP Table 11 is refreshed; reconcile to WDI once 2025 WDI is published.</t>
        </is>
      </c>
    </row>
    <row r="33">
      <c r="A33" s="5" t="inlineStr">
        <is>
          <t>Other Countries</t>
        </is>
      </c>
      <c r="B33" s="5" t="inlineStr">
        <is>
          <t>OTH</t>
        </is>
      </c>
      <c r="C33" s="5" t="inlineStr">
        <is>
          <t>Residual / not country-specific</t>
        </is>
      </c>
      <c r="D33" s="5" t="inlineStr">
        <is>
          <t>2025p</t>
        </is>
      </c>
      <c r="E33" s="5" t="inlineStr">
        <is>
          <t>Country cash remittance value by source country</t>
        </is>
      </c>
      <c r="F33" s="5" t="inlineStr">
        <is>
          <t>Residual/proxy only</t>
        </is>
      </c>
      <c r="G33" s="5" t="inlineStr">
        <is>
          <t>C</t>
        </is>
      </c>
      <c r="H33" s="5" t="inlineStr">
        <is>
          <t>BSP Table 11 / model residual</t>
        </is>
      </c>
      <c r="I33" s="5" t="inlineStr">
        <is>
          <t>Update when BSP Table 11 is refreshed; reconcile to WDI once 2025 WDI is published.</t>
        </is>
      </c>
    </row>
  </sheetData>
  <mergeCells count="2">
    <mergeCell ref="A1:I1"/>
    <mergeCell ref="A2:I2"/>
  </mergeCells>
  <pageMargins left="0.75" right="0.75" top="1" bottom="1" header="0.5" footer="0.5"/>
  <pageSetup scale="100"/>
</worksheet>
</file>

<file path=xl/worksheets/sheet9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F10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38" customWidth="1" min="4" max="4"/>
    <col width="38" customWidth="1" min="5" max="5"/>
    <col width="38" customWidth="1" min="6" max="6"/>
  </cols>
  <sheetData>
    <row r="1" ht="24" customHeight="1">
      <c r="A1" s="1" t="inlineStr">
        <is>
          <t>Philippines YoY Growth Justification</t>
        </is>
      </c>
      <c r="B1" s="2" t="n"/>
      <c r="C1" s="2" t="n"/>
      <c r="D1" s="2" t="n"/>
      <c r="E1" s="2" t="n"/>
      <c r="F1" s="2" t="n"/>
    </row>
    <row r="2" ht="34" customHeight="1">
      <c r="A2" s="3" t="inlineStr">
        <is>
          <t>Explains the observed 2020-2025 Philippines remittance growth pattern and how it should be interpreted in future projections.</t>
        </is>
      </c>
      <c r="B2" s="2" t="n"/>
      <c r="C2" s="2" t="n"/>
      <c r="D2" s="2" t="n"/>
      <c r="E2" s="2" t="n"/>
      <c r="F2" s="2" t="n"/>
    </row>
    <row r="3"/>
    <row r="4">
      <c r="A4" s="4" t="inlineStr">
        <is>
          <t>Topic</t>
        </is>
      </c>
      <c r="B4" s="4" t="inlineStr">
        <is>
          <t>Explicit Justification</t>
        </is>
      </c>
      <c r="C4" s="4" t="inlineStr">
        <is>
          <t>How It Affects YoY / Projection Logic</t>
        </is>
      </c>
      <c r="D4" s="4" t="inlineStr">
        <is>
          <t>Evidence Strength</t>
        </is>
      </c>
      <c r="E4" s="4" t="inlineStr">
        <is>
          <t>Citation / Evidence</t>
        </is>
      </c>
      <c r="F4" s="4" t="inlineStr">
        <is>
          <t>Model Treatment</t>
        </is>
      </c>
    </row>
    <row r="5">
      <c r="A5" s="5" t="inlineStr">
        <is>
          <t>Resilient OFW remittance base</t>
        </is>
      </c>
      <c r="B5" s="5" t="inlineStr">
        <is>
          <t>The Philippines has a structurally large overseas worker and seafarer base, producing stable remittance inflows even during external shocks.</t>
        </is>
      </c>
      <c r="C5" s="5" t="inlineStr">
        <is>
          <t>Supports relatively steady mid-single-digit growth rather than startup-like volatility.</t>
        </is>
      </c>
      <c r="D5" s="5" t="inlineStr">
        <is>
          <t>High</t>
        </is>
      </c>
      <c r="E5" s="5" t="inlineStr">
        <is>
          <t>World Bank WDI series; BSP full-year remittance releases</t>
        </is>
      </c>
      <c r="F5" s="5" t="inlineStr">
        <is>
          <t>Use stable base growth assumptions with limited downside volatility.</t>
        </is>
      </c>
    </row>
    <row r="6">
      <c r="A6" s="5" t="inlineStr">
        <is>
          <t>2020 pandemic dip and recovery</t>
        </is>
      </c>
      <c r="B6" s="5" t="inlineStr">
        <is>
          <t>World Bank WDI shows a 2020 decline followed by steady recovery in 2021-2024.</t>
        </is>
      </c>
      <c r="C6" s="5" t="inlineStr">
        <is>
          <t>Explains why the model should not extrapolate a one-off rebound too aggressively.</t>
        </is>
      </c>
      <c r="D6" s="5" t="inlineStr">
        <is>
          <t>High</t>
        </is>
      </c>
      <c r="E6" s="5" t="inlineStr">
        <is>
          <t>World Bank WDI Philippines personal remittance series</t>
        </is>
      </c>
      <c r="F6" s="5" t="inlineStr">
        <is>
          <t>Moderate forward growth after 2025.</t>
        </is>
      </c>
    </row>
    <row r="7">
      <c r="A7" s="5" t="inlineStr">
        <is>
          <t>2025 record cash and personal remittances</t>
        </is>
      </c>
      <c r="B7" s="5" t="inlineStr">
        <is>
          <t>BSP/public reporting shows 2025 cash remittances of USD 35.63bn and personal remittances of USD 39.62bn, both up about 3.3%.</t>
        </is>
      </c>
      <c r="C7" s="5" t="inlineStr">
        <is>
          <t>Supports 2025 as a new high in BSP basis, but requires disclosed bridge to WDI basis.</t>
        </is>
      </c>
      <c r="D7" s="5" t="inlineStr">
        <is>
          <t>High for BSP figures; Medium for WDI-like bridge</t>
        </is>
      </c>
      <c r="E7" s="5" t="inlineStr">
        <is>
          <t>BSP Table 11; BusinessWorld/BSP release on 2025 remittances</t>
        </is>
      </c>
      <c r="F7" s="5" t="inlineStr">
        <is>
          <t>Use +3.3% growth bridge to create provisional WDI-like 2025 total.</t>
        </is>
      </c>
    </row>
    <row r="8">
      <c r="A8" s="5" t="inlineStr">
        <is>
          <t>US and correspondent-bank concentration</t>
        </is>
      </c>
      <c r="B8" s="5" t="inlineStr">
        <is>
          <t>BSP data shows the United States as the largest source, but BSP notes remittance centers often route through US correspondent banks.</t>
        </is>
      </c>
      <c r="C8" s="5" t="inlineStr">
        <is>
          <t>US share may overstate ultimate origin; allocation should carry disclosure caveat.</t>
        </is>
      </c>
      <c r="D8" s="5" t="inlineStr">
        <is>
          <t>High</t>
        </is>
      </c>
      <c r="E8" s="5" t="inlineStr">
        <is>
          <t>BSP Table 11 and BSP data caveat in public reporting</t>
        </is>
      </c>
      <c r="F8" s="5" t="inlineStr">
        <is>
          <t>Flag USA/correspondent concentration in Disclosure_Tracker.</t>
        </is>
      </c>
    </row>
    <row r="9">
      <c r="A9" s="5" t="inlineStr">
        <is>
          <t>Asia, GCC and maritime corridors matter</t>
        </is>
      </c>
      <c r="B9" s="5" t="inlineStr">
        <is>
          <t>Singapore, Saudi Arabia, Japan, UAE, Qatar, Kuwait and seafarer/maritime centers appear as material disclosed source corridors.</t>
        </is>
      </c>
      <c r="C9" s="5" t="inlineStr">
        <is>
          <t>Supports corridor segmentation beyond the US, especially ASEAN/GCC/maritime routes.</t>
        </is>
      </c>
      <c r="D9" s="5" t="inlineStr">
        <is>
          <t>High</t>
        </is>
      </c>
      <c r="E9" s="5" t="inlineStr">
        <is>
          <t>BSP Table 11</t>
        </is>
      </c>
      <c r="F9" s="5" t="inlineStr">
        <is>
          <t>Use region groups and confidence tiers in Corridor_Evidence.</t>
        </is>
      </c>
    </row>
    <row r="10">
      <c r="A10" s="5" t="inlineStr">
        <is>
          <t>Basis mismatch: cash vs personal remittances</t>
        </is>
      </c>
      <c r="B10" s="5" t="inlineStr">
        <is>
          <t>BSP source-country data is cash remittance basis; WDI/total baseline is personal remittance basis.</t>
        </is>
      </c>
      <c r="C10" s="5" t="inlineStr">
        <is>
          <t>Requires explicit limitation and reconciliation; country flows are allocation estimates.</t>
        </is>
      </c>
      <c r="D10" s="5" t="inlineStr">
        <is>
          <t>High</t>
        </is>
      </c>
      <c r="E10" s="5" t="inlineStr">
        <is>
          <t>BSP Table 11; World Bank WDI</t>
        </is>
      </c>
      <c r="F10" s="5" t="inlineStr">
        <is>
          <t>Use BSP shares as proxy applied to personal-remittance TAM; disclose limitation.</t>
        </is>
      </c>
    </row>
  </sheetData>
  <mergeCells count="2">
    <mergeCell ref="A2:F2"/>
    <mergeCell ref="A1:F1"/>
  </mergeCells>
  <pageMargins left="0.75" right="0.75" top="1" bottom="1" header="0.5" footer="0.5"/>
  <pageSetup scale="100"/>
</worksheet>
</file>

<file path=xl/worksheets/sheet10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E24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27" customWidth="1" min="2" max="2"/>
    <col width="11" customWidth="1" min="3" max="3"/>
    <col width="38" customWidth="1" min="4" max="4"/>
    <col width="26" customWidth="1" min="5" max="5"/>
  </cols>
  <sheetData>
    <row r="1" ht="24" customHeight="1">
      <c r="A1" s="1" t="inlineStr">
        <is>
          <t>Philippines Projection Assumptions - 2026 to 2031</t>
        </is>
      </c>
      <c r="B1" s="2" t="n"/>
      <c r="C1" s="2" t="n"/>
      <c r="D1" s="2" t="n"/>
      <c r="E1" s="2" t="n"/>
    </row>
    <row r="2" ht="34" customHeight="1">
      <c r="A2" s="3" t="inlineStr">
        <is>
          <t>Low/base/high growth assumptions using 2025 provisional Philippines remittance anchor. Growth is moderated after resilient 2024/2025 record levels.</t>
        </is>
      </c>
      <c r="B2" s="2" t="n"/>
      <c r="C2" s="2" t="n"/>
      <c r="D2" s="2" t="n"/>
      <c r="E2" s="2" t="n"/>
    </row>
    <row r="3"/>
    <row r="4">
      <c r="A4" s="4" t="inlineStr">
        <is>
          <t>Input</t>
        </is>
      </c>
      <c r="B4" s="4" t="inlineStr">
        <is>
          <t>Value</t>
        </is>
      </c>
      <c r="C4" s="4" t="inlineStr">
        <is>
          <t>Unit</t>
        </is>
      </c>
      <c r="D4" s="4" t="inlineStr">
        <is>
          <t>Notes</t>
        </is>
      </c>
      <c r="E4" s="4" t="inlineStr">
        <is>
          <t>Source / Linkage</t>
        </is>
      </c>
    </row>
    <row r="5">
      <c r="A5" s="5" t="inlineStr">
        <is>
          <t>Anchor Year (Provisional)</t>
        </is>
      </c>
      <c r="B5" s="5" t="n">
        <v>2025</v>
      </c>
      <c r="C5" s="5" t="inlineStr">
        <is>
          <t>Year</t>
        </is>
      </c>
      <c r="D5" s="5" t="inlineStr">
        <is>
          <t>2025 is WDI-like estimate until World Bank publishes Philippines current-US$ value.</t>
        </is>
      </c>
      <c r="E5" s="5" t="inlineStr">
        <is>
          <t>Philippines_Total_YOY</t>
        </is>
      </c>
    </row>
    <row r="6">
      <c r="A6" s="5" t="inlineStr">
        <is>
          <t>Anchor Total</t>
        </is>
      </c>
      <c r="B6" s="6">
        <f>Philippines_Total_YOY!T5</f>
        <v/>
      </c>
      <c r="C6" s="5" t="inlineStr">
        <is>
          <t>USD</t>
        </is>
      </c>
      <c r="D6" s="5" t="inlineStr">
        <is>
          <t>Derived from 2024 WDI multiplied by BSP 2025 personal-remittance growth of +3.3%.</t>
        </is>
      </c>
      <c r="E6" s="5" t="inlineStr">
        <is>
          <t>Philippines_Total_YOY!T5</t>
        </is>
      </c>
    </row>
    <row r="7">
      <c r="A7" s="5" t="inlineStr">
        <is>
          <t>Base Growth 2026</t>
        </is>
      </c>
      <c r="B7" s="8" t="n">
        <v>0.034</v>
      </c>
      <c r="C7" s="5" t="inlineStr">
        <is>
          <t>%</t>
        </is>
      </c>
      <c r="D7" s="5" t="inlineStr">
        <is>
          <t>Stable OFW/seafarer remittance base and continued global demand.</t>
        </is>
      </c>
      <c r="E7" s="5" t="inlineStr">
        <is>
          <t>YOY_Growth_Justification</t>
        </is>
      </c>
    </row>
    <row r="8">
      <c r="A8" s="5" t="inlineStr">
        <is>
          <t>Base Growth 2027</t>
        </is>
      </c>
      <c r="B8" s="8" t="n">
        <v>0.033</v>
      </c>
      <c r="C8" s="5" t="inlineStr">
        <is>
          <t>%</t>
        </is>
      </c>
      <c r="D8" s="5" t="inlineStr">
        <is>
          <t>Steady corridor growth with mature remittance base.</t>
        </is>
      </c>
      <c r="E8" s="5" t="inlineStr">
        <is>
          <t>YOY_Growth_Justification</t>
        </is>
      </c>
    </row>
    <row r="9">
      <c r="A9" s="5" t="inlineStr">
        <is>
          <t>Base Growth 2028</t>
        </is>
      </c>
      <c r="B9" s="8" t="n">
        <v>0.032</v>
      </c>
      <c r="C9" s="5" t="inlineStr">
        <is>
          <t>%</t>
        </is>
      </c>
      <c r="D9" s="5" t="inlineStr">
        <is>
          <t>Moderated mature-market growth.</t>
        </is>
      </c>
      <c r="E9" s="5" t="inlineStr">
        <is>
          <t>YOY_Growth_Justification</t>
        </is>
      </c>
    </row>
    <row r="10">
      <c r="A10" s="5" t="inlineStr">
        <is>
          <t>Base Growth 2029</t>
        </is>
      </c>
      <c r="B10" s="8" t="n">
        <v>0.031</v>
      </c>
      <c r="C10" s="5" t="inlineStr">
        <is>
          <t>%</t>
        </is>
      </c>
      <c r="D10" s="5" t="inlineStr">
        <is>
          <t>Long-run remittance growth moderation.</t>
        </is>
      </c>
      <c r="E10" s="5" t="inlineStr">
        <is>
          <t>YOY_Growth_Justification</t>
        </is>
      </c>
    </row>
    <row r="11">
      <c r="A11" s="5" t="inlineStr">
        <is>
          <t>Base Growth 2030</t>
        </is>
      </c>
      <c r="B11" s="8" t="n">
        <v>0.03</v>
      </c>
      <c r="C11" s="5" t="inlineStr">
        <is>
          <t>%</t>
        </is>
      </c>
      <c r="D11" s="5" t="inlineStr">
        <is>
          <t>Stable mature corridor growth.</t>
        </is>
      </c>
      <c r="E11" s="5" t="inlineStr">
        <is>
          <t>YOY_Growth_Justification</t>
        </is>
      </c>
    </row>
    <row r="12">
      <c r="A12" s="5" t="inlineStr">
        <is>
          <t>Base Growth 2031</t>
        </is>
      </c>
      <c r="B12" s="8" t="n">
        <v>0.029</v>
      </c>
      <c r="C12" s="5" t="inlineStr">
        <is>
          <t>%</t>
        </is>
      </c>
      <c r="D12" s="5" t="inlineStr">
        <is>
          <t>Terminal pre-valuation steady-growth assumption.</t>
        </is>
      </c>
      <c r="E12" s="5" t="inlineStr">
        <is>
          <t>YOY_Growth_Justification</t>
        </is>
      </c>
    </row>
    <row r="13">
      <c r="A13" s="5" t="inlineStr">
        <is>
          <t>Low Growth 2026</t>
        </is>
      </c>
      <c r="B13" s="8" t="n">
        <v>0.018</v>
      </c>
      <c r="C13" s="5" t="inlineStr">
        <is>
          <t>%</t>
        </is>
      </c>
      <c r="D13" s="5" t="inlineStr">
        <is>
          <t>Downside: destination-market slowdown or exchange/cost friction.</t>
        </is>
      </c>
      <c r="E13" s="5" t="inlineStr">
        <is>
          <t>Risk case</t>
        </is>
      </c>
    </row>
    <row r="14">
      <c r="A14" s="5" t="inlineStr">
        <is>
          <t>Low Growth 2027</t>
        </is>
      </c>
      <c r="B14" s="8" t="n">
        <v>0.018</v>
      </c>
      <c r="C14" s="5" t="inlineStr">
        <is>
          <t>%</t>
        </is>
      </c>
      <c r="D14" s="5" t="inlineStr">
        <is>
          <t>Downside continuation.</t>
        </is>
      </c>
      <c r="E14" s="5" t="inlineStr">
        <is>
          <t>Risk case</t>
        </is>
      </c>
    </row>
    <row r="15">
      <c r="A15" s="5" t="inlineStr">
        <is>
          <t>Low Growth 2028</t>
        </is>
      </c>
      <c r="B15" s="8" t="n">
        <v>0.017</v>
      </c>
      <c r="C15" s="5" t="inlineStr">
        <is>
          <t>%</t>
        </is>
      </c>
      <c r="D15" s="5" t="inlineStr">
        <is>
          <t>Downside continuation.</t>
        </is>
      </c>
      <c r="E15" s="5" t="inlineStr">
        <is>
          <t>Risk case</t>
        </is>
      </c>
    </row>
    <row r="16">
      <c r="A16" s="5" t="inlineStr">
        <is>
          <t>Low Growth 2029</t>
        </is>
      </c>
      <c r="B16" s="8" t="n">
        <v>0.017</v>
      </c>
      <c r="C16" s="5" t="inlineStr">
        <is>
          <t>%</t>
        </is>
      </c>
      <c r="D16" s="5" t="inlineStr">
        <is>
          <t>Downside continuation.</t>
        </is>
      </c>
      <c r="E16" s="5" t="inlineStr">
        <is>
          <t>Risk case</t>
        </is>
      </c>
    </row>
    <row r="17">
      <c r="A17" s="5" t="inlineStr">
        <is>
          <t>Low Growth 2030</t>
        </is>
      </c>
      <c r="B17" s="8" t="n">
        <v>0.016</v>
      </c>
      <c r="C17" s="5" t="inlineStr">
        <is>
          <t>%</t>
        </is>
      </c>
      <c r="D17" s="5" t="inlineStr">
        <is>
          <t>Downside continuation.</t>
        </is>
      </c>
      <c r="E17" s="5" t="inlineStr">
        <is>
          <t>Risk case</t>
        </is>
      </c>
    </row>
    <row r="18">
      <c r="A18" s="5" t="inlineStr">
        <is>
          <t>Low Growth 2031</t>
        </is>
      </c>
      <c r="B18" s="8" t="n">
        <v>0.016</v>
      </c>
      <c r="C18" s="5" t="inlineStr">
        <is>
          <t>%</t>
        </is>
      </c>
      <c r="D18" s="5" t="inlineStr">
        <is>
          <t>Downside continuation.</t>
        </is>
      </c>
      <c r="E18" s="5" t="inlineStr">
        <is>
          <t>Risk case</t>
        </is>
      </c>
    </row>
    <row r="19">
      <c r="A19" s="5" t="inlineStr">
        <is>
          <t>High Growth 2026</t>
        </is>
      </c>
      <c r="B19" s="8" t="n">
        <v>0.047</v>
      </c>
      <c r="C19" s="5" t="inlineStr">
        <is>
          <t>%</t>
        </is>
      </c>
      <c r="D19" s="5" t="inlineStr">
        <is>
          <t>Upside: stronger deployment of OFWs/seafarers and digital channel growth.</t>
        </is>
      </c>
      <c r="E19" s="5" t="inlineStr">
        <is>
          <t>Upside case</t>
        </is>
      </c>
    </row>
    <row r="20">
      <c r="A20" s="5" t="inlineStr">
        <is>
          <t>High Growth 2027</t>
        </is>
      </c>
      <c r="B20" s="8" t="n">
        <v>0.045</v>
      </c>
      <c r="C20" s="5" t="inlineStr">
        <is>
          <t>%</t>
        </is>
      </c>
      <c r="D20" s="5" t="inlineStr">
        <is>
          <t>Upside continuation.</t>
        </is>
      </c>
      <c r="E20" s="5" t="inlineStr">
        <is>
          <t>Upside case</t>
        </is>
      </c>
    </row>
    <row r="21">
      <c r="A21" s="5" t="inlineStr">
        <is>
          <t>High Growth 2028</t>
        </is>
      </c>
      <c r="B21" s="8" t="n">
        <v>0.043</v>
      </c>
      <c r="C21" s="5" t="inlineStr">
        <is>
          <t>%</t>
        </is>
      </c>
      <c r="D21" s="5" t="inlineStr">
        <is>
          <t>Upside normalization.</t>
        </is>
      </c>
      <c r="E21" s="5" t="inlineStr">
        <is>
          <t>Upside case</t>
        </is>
      </c>
    </row>
    <row r="22">
      <c r="A22" s="5" t="inlineStr">
        <is>
          <t>High Growth 2029</t>
        </is>
      </c>
      <c r="B22" s="8" t="n">
        <v>0.041</v>
      </c>
      <c r="C22" s="5" t="inlineStr">
        <is>
          <t>%</t>
        </is>
      </c>
      <c r="D22" s="5" t="inlineStr">
        <is>
          <t>Upside normalization.</t>
        </is>
      </c>
      <c r="E22" s="5" t="inlineStr">
        <is>
          <t>Upside case</t>
        </is>
      </c>
    </row>
    <row r="23">
      <c r="A23" s="5" t="inlineStr">
        <is>
          <t>High Growth 2030</t>
        </is>
      </c>
      <c r="B23" s="8" t="n">
        <v>0.039</v>
      </c>
      <c r="C23" s="5" t="inlineStr">
        <is>
          <t>%</t>
        </is>
      </c>
      <c r="D23" s="5" t="inlineStr">
        <is>
          <t>Upside normalization.</t>
        </is>
      </c>
      <c r="E23" s="5" t="inlineStr">
        <is>
          <t>Upside case</t>
        </is>
      </c>
    </row>
    <row r="24">
      <c r="A24" s="5" t="inlineStr">
        <is>
          <t>High Growth 2031</t>
        </is>
      </c>
      <c r="B24" s="8" t="n">
        <v>0.037</v>
      </c>
      <c r="C24" s="5" t="inlineStr">
        <is>
          <t>%</t>
        </is>
      </c>
      <c r="D24" s="5" t="inlineStr">
        <is>
          <t>Upside long-run growth.</t>
        </is>
      </c>
      <c r="E24" s="5" t="inlineStr">
        <is>
          <t>Upside case</t>
        </is>
      </c>
    </row>
  </sheetData>
  <mergeCells count="2">
    <mergeCell ref="A2:E2"/>
    <mergeCell ref="A1:E1"/>
  </mergeCells>
  <pageMargins left="0.75" right="0.75" top="1" bottom="1" header="0.5" footer="0.5"/>
  <pageSetup scale="100"/>
</worksheet>
</file>

<file path=xl/worksheets/sheet11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I13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28" customWidth="1" min="2" max="2"/>
    <col width="36" customWidth="1" min="3" max="3"/>
    <col width="36" customWidth="1" min="4" max="4"/>
    <col width="36" customWidth="1" min="5" max="5"/>
    <col width="36" customWidth="1" min="6" max="6"/>
    <col width="36" customWidth="1" min="7" max="7"/>
    <col width="36" customWidth="1" min="8" max="8"/>
    <col width="29" customWidth="1" min="9" max="9"/>
  </cols>
  <sheetData>
    <row r="1" ht="24" customHeight="1">
      <c r="A1" s="1" t="inlineStr">
        <is>
          <t>Philippines Total Remittance Projection - 2026 to 2031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34" customHeight="1">
      <c r="A2" s="3" t="inlineStr">
        <is>
          <t>Low/base/high projected Philippines remittance totals, linked to Proj_Assumptions_26_31.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/>
    <row r="4">
      <c r="A4" s="4" t="inlineStr">
        <is>
          <t>Scenario</t>
        </is>
      </c>
      <c r="B4" s="4" t="inlineStr">
        <is>
          <t>2025 Anchor (USD)</t>
        </is>
      </c>
      <c r="C4" s="4" t="inlineStr">
        <is>
          <t>2026 (USD)</t>
        </is>
      </c>
      <c r="D4" s="4" t="inlineStr">
        <is>
          <t>2027 (USD)</t>
        </is>
      </c>
      <c r="E4" s="4" t="inlineStr">
        <is>
          <t>2028 (USD)</t>
        </is>
      </c>
      <c r="F4" s="4" t="inlineStr">
        <is>
          <t>2029 (USD)</t>
        </is>
      </c>
      <c r="G4" s="4" t="inlineStr">
        <is>
          <t>2030 (USD)</t>
        </is>
      </c>
      <c r="H4" s="4" t="inlineStr">
        <is>
          <t>2031 (USD)</t>
        </is>
      </c>
      <c r="I4" s="4" t="inlineStr">
        <is>
          <t>2025-2031 CAGR</t>
        </is>
      </c>
    </row>
    <row r="5">
      <c r="A5" s="5" t="inlineStr">
        <is>
          <t>Low</t>
        </is>
      </c>
      <c r="B5" s="6">
        <f>Proj_Assumptions_26_31!B6</f>
        <v/>
      </c>
      <c r="C5" s="6">
        <f>B5*(1+Proj_Assumptions_26_31!B13)</f>
        <v/>
      </c>
      <c r="D5" s="6">
        <f>C5*(1+Proj_Assumptions_26_31!B14)</f>
        <v/>
      </c>
      <c r="E5" s="6">
        <f>D5*(1+Proj_Assumptions_26_31!B15)</f>
        <v/>
      </c>
      <c r="F5" s="6">
        <f>E5*(1+Proj_Assumptions_26_31!B16)</f>
        <v/>
      </c>
      <c r="G5" s="6">
        <f>F5*(1+Proj_Assumptions_26_31!B17)</f>
        <v/>
      </c>
      <c r="H5" s="6">
        <f>G5*(1+Proj_Assumptions_26_31!B18)</f>
        <v/>
      </c>
      <c r="I5" s="5">
        <f>IF(B5&gt;0,(H5/B5)^(1/6)-1,0)</f>
        <v/>
      </c>
    </row>
    <row r="6">
      <c r="A6" s="5" t="inlineStr">
        <is>
          <t>Base</t>
        </is>
      </c>
      <c r="B6" s="6">
        <f>Proj_Assumptions_26_31!B6</f>
        <v/>
      </c>
      <c r="C6" s="6">
        <f>B6*(1+Proj_Assumptions_26_31!B7)</f>
        <v/>
      </c>
      <c r="D6" s="6">
        <f>C6*(1+Proj_Assumptions_26_31!B8)</f>
        <v/>
      </c>
      <c r="E6" s="6">
        <f>D6*(1+Proj_Assumptions_26_31!B9)</f>
        <v/>
      </c>
      <c r="F6" s="6">
        <f>E6*(1+Proj_Assumptions_26_31!B10)</f>
        <v/>
      </c>
      <c r="G6" s="6">
        <f>F6*(1+Proj_Assumptions_26_31!B11)</f>
        <v/>
      </c>
      <c r="H6" s="6">
        <f>G6*(1+Proj_Assumptions_26_31!B12)</f>
        <v/>
      </c>
      <c r="I6" s="5">
        <f>IF(B6&gt;0,(H6/B6)^(1/6)-1,0)</f>
        <v/>
      </c>
    </row>
    <row r="7">
      <c r="A7" s="5" t="inlineStr">
        <is>
          <t>High</t>
        </is>
      </c>
      <c r="B7" s="6">
        <f>Proj_Assumptions_26_31!B6</f>
        <v/>
      </c>
      <c r="C7" s="6">
        <f>B7*(1+Proj_Assumptions_26_31!B19)</f>
        <v/>
      </c>
      <c r="D7" s="6">
        <f>C7*(1+Proj_Assumptions_26_31!B20)</f>
        <v/>
      </c>
      <c r="E7" s="6">
        <f>D7*(1+Proj_Assumptions_26_31!B21)</f>
        <v/>
      </c>
      <c r="F7" s="6">
        <f>E7*(1+Proj_Assumptions_26_31!B22)</f>
        <v/>
      </c>
      <c r="G7" s="6">
        <f>F7*(1+Proj_Assumptions_26_31!B23)</f>
        <v/>
      </c>
      <c r="H7" s="6">
        <f>G7*(1+Proj_Assumptions_26_31!B24)</f>
        <v/>
      </c>
      <c r="I7" s="5">
        <f>IF(B7&gt;0,(H7/B7)^(1/6)-1,0)</f>
        <v/>
      </c>
    </row>
    <row r="8"/>
    <row r="9">
      <c r="A9" s="9" t="inlineStr">
        <is>
          <t>YoY Growth (%) by Scenario</t>
        </is>
      </c>
      <c r="B9" s="2" t="n"/>
      <c r="C9" s="2" t="n"/>
      <c r="D9" s="2" t="n"/>
      <c r="E9" s="2" t="n"/>
      <c r="F9" s="2" t="n"/>
      <c r="G9" s="2" t="n"/>
      <c r="H9" s="2" t="n"/>
      <c r="I9" s="2" t="n"/>
    </row>
    <row r="10">
      <c r="A10" s="10" t="inlineStr">
        <is>
          <t>Scenario</t>
        </is>
      </c>
      <c r="B10" s="10" t="inlineStr">
        <is>
          <t>2026</t>
        </is>
      </c>
      <c r="C10" s="10" t="inlineStr">
        <is>
          <t>2027</t>
        </is>
      </c>
      <c r="D10" s="10" t="inlineStr">
        <is>
          <t>2028</t>
        </is>
      </c>
      <c r="E10" s="10" t="inlineStr">
        <is>
          <t>2029</t>
        </is>
      </c>
      <c r="F10" s="10" t="inlineStr">
        <is>
          <t>2030</t>
        </is>
      </c>
      <c r="G10" s="10" t="inlineStr">
        <is>
          <t>2031</t>
        </is>
      </c>
      <c r="H10" s="19" t="n"/>
      <c r="I10" s="19" t="n"/>
    </row>
    <row r="11">
      <c r="A11" s="5" t="inlineStr">
        <is>
          <t>Low</t>
        </is>
      </c>
      <c r="B11" s="8">
        <f>C5/B5-1</f>
        <v/>
      </c>
      <c r="C11" s="8">
        <f>D5/C5-1</f>
        <v/>
      </c>
      <c r="D11" s="8">
        <f>E5/D5-1</f>
        <v/>
      </c>
      <c r="E11" s="8">
        <f>F5/E5-1</f>
        <v/>
      </c>
      <c r="F11" s="8">
        <f>G5/F5-1</f>
        <v/>
      </c>
      <c r="G11" s="8">
        <f>H5/G5-1</f>
        <v/>
      </c>
    </row>
    <row r="12">
      <c r="A12" s="5" t="inlineStr">
        <is>
          <t>Base</t>
        </is>
      </c>
      <c r="B12" s="8">
        <f>C6/B6-1</f>
        <v/>
      </c>
      <c r="C12" s="8">
        <f>D6/C6-1</f>
        <v/>
      </c>
      <c r="D12" s="8">
        <f>E6/D6-1</f>
        <v/>
      </c>
      <c r="E12" s="8">
        <f>F6/E6-1</f>
        <v/>
      </c>
      <c r="F12" s="8">
        <f>G6/F6-1</f>
        <v/>
      </c>
      <c r="G12" s="8">
        <f>H6/G6-1</f>
        <v/>
      </c>
    </row>
    <row r="13">
      <c r="A13" s="5" t="inlineStr">
        <is>
          <t>High</t>
        </is>
      </c>
      <c r="B13" s="8">
        <f>C7/B7-1</f>
        <v/>
      </c>
      <c r="C13" s="8">
        <f>D7/C7-1</f>
        <v/>
      </c>
      <c r="D13" s="8">
        <f>E7/D7-1</f>
        <v/>
      </c>
      <c r="E13" s="8">
        <f>F7/E7-1</f>
        <v/>
      </c>
      <c r="F13" s="8">
        <f>G7/F7-1</f>
        <v/>
      </c>
      <c r="G13" s="8">
        <f>H7/G7-1</f>
        <v/>
      </c>
    </row>
  </sheetData>
  <mergeCells count="3">
    <mergeCell ref="A1:I1"/>
    <mergeCell ref="A9:I9"/>
    <mergeCell ref="A2:I2"/>
  </mergeCells>
  <pageMargins left="0.75" right="0.75" top="1" bottom="1" header="0.5" footer="0.5"/>
  <pageSetup scale="100"/>
</worksheet>
</file>

<file path=xl/worksheets/sheet12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U34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1" customWidth="1" min="2" max="2"/>
    <col width="31" customWidth="1" min="3" max="3"/>
    <col width="34" customWidth="1" min="4" max="4"/>
    <col width="34" customWidth="1" min="5" max="5"/>
    <col width="34" customWidth="1" min="6" max="6"/>
    <col width="34" customWidth="1" min="7" max="7"/>
    <col width="34" customWidth="1" min="8" max="8"/>
    <col width="34" customWidth="1" min="9" max="9"/>
    <col width="34" customWidth="1" min="10" max="10"/>
    <col width="34" customWidth="1" min="11" max="11"/>
    <col width="34" customWidth="1" min="12" max="12"/>
    <col width="34" customWidth="1" min="13" max="13"/>
    <col width="34" customWidth="1" min="14" max="14"/>
    <col width="34" customWidth="1" min="15" max="15"/>
    <col width="34" customWidth="1" min="16" max="16"/>
    <col width="34" customWidth="1" min="17" max="17"/>
    <col width="34" customWidth="1" min="18" max="18"/>
    <col width="34" customWidth="1" min="19" max="19"/>
    <col width="34" customWidth="1" min="20" max="20"/>
    <col width="34" customWidth="1" min="21" max="21"/>
  </cols>
  <sheetData>
    <row r="1" ht="24" customHeight="1">
      <c r="A1" s="1" t="inlineStr">
        <is>
          <t>Philippines Country Projection - 2026 to 2031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</row>
    <row r="2" ht="34" customHeight="1">
      <c r="A2" s="3" t="inlineStr">
        <is>
          <t>Country-level low/base/high projections using 2025 reconciled source-country shares and total projection scenarios.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2025 Share (Reconciled)</t>
        </is>
      </c>
      <c r="D4" s="4" t="inlineStr">
        <is>
          <t>2026 Base (USD)</t>
        </is>
      </c>
      <c r="E4" s="4" t="inlineStr">
        <is>
          <t>2027 Base (USD)</t>
        </is>
      </c>
      <c r="F4" s="4" t="inlineStr">
        <is>
          <t>2028 Base (USD)</t>
        </is>
      </c>
      <c r="G4" s="4" t="inlineStr">
        <is>
          <t>2029 Base (USD)</t>
        </is>
      </c>
      <c r="H4" s="4" t="inlineStr">
        <is>
          <t>2030 Base (USD)</t>
        </is>
      </c>
      <c r="I4" s="4" t="inlineStr">
        <is>
          <t>2031 Base (USD)</t>
        </is>
      </c>
      <c r="J4" s="4" t="inlineStr">
        <is>
          <t>2026 Low (USD)</t>
        </is>
      </c>
      <c r="K4" s="4" t="inlineStr">
        <is>
          <t>2027 Low (USD)</t>
        </is>
      </c>
      <c r="L4" s="4" t="inlineStr">
        <is>
          <t>2028 Low (USD)</t>
        </is>
      </c>
      <c r="M4" s="4" t="inlineStr">
        <is>
          <t>2029 Low (USD)</t>
        </is>
      </c>
      <c r="N4" s="4" t="inlineStr">
        <is>
          <t>2030 Low (USD)</t>
        </is>
      </c>
      <c r="O4" s="4" t="inlineStr">
        <is>
          <t>2031 Low (USD)</t>
        </is>
      </c>
      <c r="P4" s="4" t="inlineStr">
        <is>
          <t>2026 High (USD)</t>
        </is>
      </c>
      <c r="Q4" s="4" t="inlineStr">
        <is>
          <t>2027 High (USD)</t>
        </is>
      </c>
      <c r="R4" s="4" t="inlineStr">
        <is>
          <t>2028 High (USD)</t>
        </is>
      </c>
      <c r="S4" s="4" t="inlineStr">
        <is>
          <t>2029 High (USD)</t>
        </is>
      </c>
      <c r="T4" s="4" t="inlineStr">
        <is>
          <t>2030 High (USD)</t>
        </is>
      </c>
      <c r="U4" s="4" t="inlineStr">
        <is>
          <t>2031 High (USD)</t>
        </is>
      </c>
    </row>
    <row r="5">
      <c r="A5" s="5">
        <f>Reconciled_Country_Flows!A5</f>
        <v/>
      </c>
      <c r="B5" s="5">
        <f>Reconciled_Country_Flows!B5</f>
        <v/>
      </c>
      <c r="C5" s="8">
        <f>Reconciled_Country_Flows!M5</f>
        <v/>
      </c>
      <c r="D5" s="6">
        <f>$C5*Total_Projection_26_31!C$6</f>
        <v/>
      </c>
      <c r="E5" s="6">
        <f>$C5*Total_Projection_26_31!D$6</f>
        <v/>
      </c>
      <c r="F5" s="6">
        <f>$C5*Total_Projection_26_31!E$6</f>
        <v/>
      </c>
      <c r="G5" s="6">
        <f>$C5*Total_Projection_26_31!F$6</f>
        <v/>
      </c>
      <c r="H5" s="6">
        <f>$C5*Total_Projection_26_31!G$6</f>
        <v/>
      </c>
      <c r="I5" s="6">
        <f>$C5*Total_Projection_26_31!H$6</f>
        <v/>
      </c>
      <c r="J5" s="6">
        <f>$C5*Total_Projection_26_31!C$5</f>
        <v/>
      </c>
      <c r="K5" s="6">
        <f>$C5*Total_Projection_26_31!D$5</f>
        <v/>
      </c>
      <c r="L5" s="6">
        <f>$C5*Total_Projection_26_31!E$5</f>
        <v/>
      </c>
      <c r="M5" s="6">
        <f>$C5*Total_Projection_26_31!F$5</f>
        <v/>
      </c>
      <c r="N5" s="6">
        <f>$C5*Total_Projection_26_31!G$5</f>
        <v/>
      </c>
      <c r="O5" s="6">
        <f>$C5*Total_Projection_26_31!H$5</f>
        <v/>
      </c>
      <c r="P5" s="6">
        <f>$C5*Total_Projection_26_31!C$7</f>
        <v/>
      </c>
      <c r="Q5" s="6">
        <f>$C5*Total_Projection_26_31!D$7</f>
        <v/>
      </c>
      <c r="R5" s="6">
        <f>$C5*Total_Projection_26_31!E$7</f>
        <v/>
      </c>
      <c r="S5" s="6">
        <f>$C5*Total_Projection_26_31!F$7</f>
        <v/>
      </c>
      <c r="T5" s="6">
        <f>$C5*Total_Projection_26_31!G$7</f>
        <v/>
      </c>
      <c r="U5" s="6">
        <f>$C5*Total_Projection_26_31!H$7</f>
        <v/>
      </c>
    </row>
    <row r="6">
      <c r="A6" s="5">
        <f>Reconciled_Country_Flows!A6</f>
        <v/>
      </c>
      <c r="B6" s="5">
        <f>Reconciled_Country_Flows!B6</f>
        <v/>
      </c>
      <c r="C6" s="8">
        <f>Reconciled_Country_Flows!M6</f>
        <v/>
      </c>
      <c r="D6" s="6">
        <f>$C6*Total_Projection_26_31!C$6</f>
        <v/>
      </c>
      <c r="E6" s="6">
        <f>$C6*Total_Projection_26_31!D$6</f>
        <v/>
      </c>
      <c r="F6" s="6">
        <f>$C6*Total_Projection_26_31!E$6</f>
        <v/>
      </c>
      <c r="G6" s="6">
        <f>$C6*Total_Projection_26_31!F$6</f>
        <v/>
      </c>
      <c r="H6" s="6">
        <f>$C6*Total_Projection_26_31!G$6</f>
        <v/>
      </c>
      <c r="I6" s="6">
        <f>$C6*Total_Projection_26_31!H$6</f>
        <v/>
      </c>
      <c r="J6" s="6">
        <f>$C6*Total_Projection_26_31!C$5</f>
        <v/>
      </c>
      <c r="K6" s="6">
        <f>$C6*Total_Projection_26_31!D$5</f>
        <v/>
      </c>
      <c r="L6" s="6">
        <f>$C6*Total_Projection_26_31!E$5</f>
        <v/>
      </c>
      <c r="M6" s="6">
        <f>$C6*Total_Projection_26_31!F$5</f>
        <v/>
      </c>
      <c r="N6" s="6">
        <f>$C6*Total_Projection_26_31!G$5</f>
        <v/>
      </c>
      <c r="O6" s="6">
        <f>$C6*Total_Projection_26_31!H$5</f>
        <v/>
      </c>
      <c r="P6" s="6">
        <f>$C6*Total_Projection_26_31!C$7</f>
        <v/>
      </c>
      <c r="Q6" s="6">
        <f>$C6*Total_Projection_26_31!D$7</f>
        <v/>
      </c>
      <c r="R6" s="6">
        <f>$C6*Total_Projection_26_31!E$7</f>
        <v/>
      </c>
      <c r="S6" s="6">
        <f>$C6*Total_Projection_26_31!F$7</f>
        <v/>
      </c>
      <c r="T6" s="6">
        <f>$C6*Total_Projection_26_31!G$7</f>
        <v/>
      </c>
      <c r="U6" s="6">
        <f>$C6*Total_Projection_26_31!H$7</f>
        <v/>
      </c>
    </row>
    <row r="7">
      <c r="A7" s="5">
        <f>Reconciled_Country_Flows!A7</f>
        <v/>
      </c>
      <c r="B7" s="5">
        <f>Reconciled_Country_Flows!B7</f>
        <v/>
      </c>
      <c r="C7" s="8">
        <f>Reconciled_Country_Flows!M7</f>
        <v/>
      </c>
      <c r="D7" s="6">
        <f>$C7*Total_Projection_26_31!C$6</f>
        <v/>
      </c>
      <c r="E7" s="6">
        <f>$C7*Total_Projection_26_31!D$6</f>
        <v/>
      </c>
      <c r="F7" s="6">
        <f>$C7*Total_Projection_26_31!E$6</f>
        <v/>
      </c>
      <c r="G7" s="6">
        <f>$C7*Total_Projection_26_31!F$6</f>
        <v/>
      </c>
      <c r="H7" s="6">
        <f>$C7*Total_Projection_26_31!G$6</f>
        <v/>
      </c>
      <c r="I7" s="6">
        <f>$C7*Total_Projection_26_31!H$6</f>
        <v/>
      </c>
      <c r="J7" s="6">
        <f>$C7*Total_Projection_26_31!C$5</f>
        <v/>
      </c>
      <c r="K7" s="6">
        <f>$C7*Total_Projection_26_31!D$5</f>
        <v/>
      </c>
      <c r="L7" s="6">
        <f>$C7*Total_Projection_26_31!E$5</f>
        <v/>
      </c>
      <c r="M7" s="6">
        <f>$C7*Total_Projection_26_31!F$5</f>
        <v/>
      </c>
      <c r="N7" s="6">
        <f>$C7*Total_Projection_26_31!G$5</f>
        <v/>
      </c>
      <c r="O7" s="6">
        <f>$C7*Total_Projection_26_31!H$5</f>
        <v/>
      </c>
      <c r="P7" s="6">
        <f>$C7*Total_Projection_26_31!C$7</f>
        <v/>
      </c>
      <c r="Q7" s="6">
        <f>$C7*Total_Projection_26_31!D$7</f>
        <v/>
      </c>
      <c r="R7" s="6">
        <f>$C7*Total_Projection_26_31!E$7</f>
        <v/>
      </c>
      <c r="S7" s="6">
        <f>$C7*Total_Projection_26_31!F$7</f>
        <v/>
      </c>
      <c r="T7" s="6">
        <f>$C7*Total_Projection_26_31!G$7</f>
        <v/>
      </c>
      <c r="U7" s="6">
        <f>$C7*Total_Projection_26_31!H$7</f>
        <v/>
      </c>
    </row>
    <row r="8">
      <c r="A8" s="5">
        <f>Reconciled_Country_Flows!A8</f>
        <v/>
      </c>
      <c r="B8" s="5">
        <f>Reconciled_Country_Flows!B8</f>
        <v/>
      </c>
      <c r="C8" s="8">
        <f>Reconciled_Country_Flows!M8</f>
        <v/>
      </c>
      <c r="D8" s="6">
        <f>$C8*Total_Projection_26_31!C$6</f>
        <v/>
      </c>
      <c r="E8" s="6">
        <f>$C8*Total_Projection_26_31!D$6</f>
        <v/>
      </c>
      <c r="F8" s="6">
        <f>$C8*Total_Projection_26_31!E$6</f>
        <v/>
      </c>
      <c r="G8" s="6">
        <f>$C8*Total_Projection_26_31!F$6</f>
        <v/>
      </c>
      <c r="H8" s="6">
        <f>$C8*Total_Projection_26_31!G$6</f>
        <v/>
      </c>
      <c r="I8" s="6">
        <f>$C8*Total_Projection_26_31!H$6</f>
        <v/>
      </c>
      <c r="J8" s="6">
        <f>$C8*Total_Projection_26_31!C$5</f>
        <v/>
      </c>
      <c r="K8" s="6">
        <f>$C8*Total_Projection_26_31!D$5</f>
        <v/>
      </c>
      <c r="L8" s="6">
        <f>$C8*Total_Projection_26_31!E$5</f>
        <v/>
      </c>
      <c r="M8" s="6">
        <f>$C8*Total_Projection_26_31!F$5</f>
        <v/>
      </c>
      <c r="N8" s="6">
        <f>$C8*Total_Projection_26_31!G$5</f>
        <v/>
      </c>
      <c r="O8" s="6">
        <f>$C8*Total_Projection_26_31!H$5</f>
        <v/>
      </c>
      <c r="P8" s="6">
        <f>$C8*Total_Projection_26_31!C$7</f>
        <v/>
      </c>
      <c r="Q8" s="6">
        <f>$C8*Total_Projection_26_31!D$7</f>
        <v/>
      </c>
      <c r="R8" s="6">
        <f>$C8*Total_Projection_26_31!E$7</f>
        <v/>
      </c>
      <c r="S8" s="6">
        <f>$C8*Total_Projection_26_31!F$7</f>
        <v/>
      </c>
      <c r="T8" s="6">
        <f>$C8*Total_Projection_26_31!G$7</f>
        <v/>
      </c>
      <c r="U8" s="6">
        <f>$C8*Total_Projection_26_31!H$7</f>
        <v/>
      </c>
    </row>
    <row r="9">
      <c r="A9" s="5">
        <f>Reconciled_Country_Flows!A9</f>
        <v/>
      </c>
      <c r="B9" s="5">
        <f>Reconciled_Country_Flows!B9</f>
        <v/>
      </c>
      <c r="C9" s="8">
        <f>Reconciled_Country_Flows!M9</f>
        <v/>
      </c>
      <c r="D9" s="6">
        <f>$C9*Total_Projection_26_31!C$6</f>
        <v/>
      </c>
      <c r="E9" s="6">
        <f>$C9*Total_Projection_26_31!D$6</f>
        <v/>
      </c>
      <c r="F9" s="6">
        <f>$C9*Total_Projection_26_31!E$6</f>
        <v/>
      </c>
      <c r="G9" s="6">
        <f>$C9*Total_Projection_26_31!F$6</f>
        <v/>
      </c>
      <c r="H9" s="6">
        <f>$C9*Total_Projection_26_31!G$6</f>
        <v/>
      </c>
      <c r="I9" s="6">
        <f>$C9*Total_Projection_26_31!H$6</f>
        <v/>
      </c>
      <c r="J9" s="6">
        <f>$C9*Total_Projection_26_31!C$5</f>
        <v/>
      </c>
      <c r="K9" s="6">
        <f>$C9*Total_Projection_26_31!D$5</f>
        <v/>
      </c>
      <c r="L9" s="6">
        <f>$C9*Total_Projection_26_31!E$5</f>
        <v/>
      </c>
      <c r="M9" s="6">
        <f>$C9*Total_Projection_26_31!F$5</f>
        <v/>
      </c>
      <c r="N9" s="6">
        <f>$C9*Total_Projection_26_31!G$5</f>
        <v/>
      </c>
      <c r="O9" s="6">
        <f>$C9*Total_Projection_26_31!H$5</f>
        <v/>
      </c>
      <c r="P9" s="6">
        <f>$C9*Total_Projection_26_31!C$7</f>
        <v/>
      </c>
      <c r="Q9" s="6">
        <f>$C9*Total_Projection_26_31!D$7</f>
        <v/>
      </c>
      <c r="R9" s="6">
        <f>$C9*Total_Projection_26_31!E$7</f>
        <v/>
      </c>
      <c r="S9" s="6">
        <f>$C9*Total_Projection_26_31!F$7</f>
        <v/>
      </c>
      <c r="T9" s="6">
        <f>$C9*Total_Projection_26_31!G$7</f>
        <v/>
      </c>
      <c r="U9" s="6">
        <f>$C9*Total_Projection_26_31!H$7</f>
        <v/>
      </c>
    </row>
    <row r="10">
      <c r="A10" s="5">
        <f>Reconciled_Country_Flows!A10</f>
        <v/>
      </c>
      <c r="B10" s="5">
        <f>Reconciled_Country_Flows!B10</f>
        <v/>
      </c>
      <c r="C10" s="8">
        <f>Reconciled_Country_Flows!M10</f>
        <v/>
      </c>
      <c r="D10" s="6">
        <f>$C10*Total_Projection_26_31!C$6</f>
        <v/>
      </c>
      <c r="E10" s="6">
        <f>$C10*Total_Projection_26_31!D$6</f>
        <v/>
      </c>
      <c r="F10" s="6">
        <f>$C10*Total_Projection_26_31!E$6</f>
        <v/>
      </c>
      <c r="G10" s="6">
        <f>$C10*Total_Projection_26_31!F$6</f>
        <v/>
      </c>
      <c r="H10" s="6">
        <f>$C10*Total_Projection_26_31!G$6</f>
        <v/>
      </c>
      <c r="I10" s="6">
        <f>$C10*Total_Projection_26_31!H$6</f>
        <v/>
      </c>
      <c r="J10" s="6">
        <f>$C10*Total_Projection_26_31!C$5</f>
        <v/>
      </c>
      <c r="K10" s="6">
        <f>$C10*Total_Projection_26_31!D$5</f>
        <v/>
      </c>
      <c r="L10" s="6">
        <f>$C10*Total_Projection_26_31!E$5</f>
        <v/>
      </c>
      <c r="M10" s="6">
        <f>$C10*Total_Projection_26_31!F$5</f>
        <v/>
      </c>
      <c r="N10" s="6">
        <f>$C10*Total_Projection_26_31!G$5</f>
        <v/>
      </c>
      <c r="O10" s="6">
        <f>$C10*Total_Projection_26_31!H$5</f>
        <v/>
      </c>
      <c r="P10" s="6">
        <f>$C10*Total_Projection_26_31!C$7</f>
        <v/>
      </c>
      <c r="Q10" s="6">
        <f>$C10*Total_Projection_26_31!D$7</f>
        <v/>
      </c>
      <c r="R10" s="6">
        <f>$C10*Total_Projection_26_31!E$7</f>
        <v/>
      </c>
      <c r="S10" s="6">
        <f>$C10*Total_Projection_26_31!F$7</f>
        <v/>
      </c>
      <c r="T10" s="6">
        <f>$C10*Total_Projection_26_31!G$7</f>
        <v/>
      </c>
      <c r="U10" s="6">
        <f>$C10*Total_Projection_26_31!H$7</f>
        <v/>
      </c>
    </row>
    <row r="11">
      <c r="A11" s="5">
        <f>Reconciled_Country_Flows!A11</f>
        <v/>
      </c>
      <c r="B11" s="5">
        <f>Reconciled_Country_Flows!B11</f>
        <v/>
      </c>
      <c r="C11" s="8">
        <f>Reconciled_Country_Flows!M11</f>
        <v/>
      </c>
      <c r="D11" s="6">
        <f>$C11*Total_Projection_26_31!C$6</f>
        <v/>
      </c>
      <c r="E11" s="6">
        <f>$C11*Total_Projection_26_31!D$6</f>
        <v/>
      </c>
      <c r="F11" s="6">
        <f>$C11*Total_Projection_26_31!E$6</f>
        <v/>
      </c>
      <c r="G11" s="6">
        <f>$C11*Total_Projection_26_31!F$6</f>
        <v/>
      </c>
      <c r="H11" s="6">
        <f>$C11*Total_Projection_26_31!G$6</f>
        <v/>
      </c>
      <c r="I11" s="6">
        <f>$C11*Total_Projection_26_31!H$6</f>
        <v/>
      </c>
      <c r="J11" s="6">
        <f>$C11*Total_Projection_26_31!C$5</f>
        <v/>
      </c>
      <c r="K11" s="6">
        <f>$C11*Total_Projection_26_31!D$5</f>
        <v/>
      </c>
      <c r="L11" s="6">
        <f>$C11*Total_Projection_26_31!E$5</f>
        <v/>
      </c>
      <c r="M11" s="6">
        <f>$C11*Total_Projection_26_31!F$5</f>
        <v/>
      </c>
      <c r="N11" s="6">
        <f>$C11*Total_Projection_26_31!G$5</f>
        <v/>
      </c>
      <c r="O11" s="6">
        <f>$C11*Total_Projection_26_31!H$5</f>
        <v/>
      </c>
      <c r="P11" s="6">
        <f>$C11*Total_Projection_26_31!C$7</f>
        <v/>
      </c>
      <c r="Q11" s="6">
        <f>$C11*Total_Projection_26_31!D$7</f>
        <v/>
      </c>
      <c r="R11" s="6">
        <f>$C11*Total_Projection_26_31!E$7</f>
        <v/>
      </c>
      <c r="S11" s="6">
        <f>$C11*Total_Projection_26_31!F$7</f>
        <v/>
      </c>
      <c r="T11" s="6">
        <f>$C11*Total_Projection_26_31!G$7</f>
        <v/>
      </c>
      <c r="U11" s="6">
        <f>$C11*Total_Projection_26_31!H$7</f>
        <v/>
      </c>
    </row>
    <row r="12">
      <c r="A12" s="5">
        <f>Reconciled_Country_Flows!A12</f>
        <v/>
      </c>
      <c r="B12" s="5">
        <f>Reconciled_Country_Flows!B12</f>
        <v/>
      </c>
      <c r="C12" s="8">
        <f>Reconciled_Country_Flows!M12</f>
        <v/>
      </c>
      <c r="D12" s="6">
        <f>$C12*Total_Projection_26_31!C$6</f>
        <v/>
      </c>
      <c r="E12" s="6">
        <f>$C12*Total_Projection_26_31!D$6</f>
        <v/>
      </c>
      <c r="F12" s="6">
        <f>$C12*Total_Projection_26_31!E$6</f>
        <v/>
      </c>
      <c r="G12" s="6">
        <f>$C12*Total_Projection_26_31!F$6</f>
        <v/>
      </c>
      <c r="H12" s="6">
        <f>$C12*Total_Projection_26_31!G$6</f>
        <v/>
      </c>
      <c r="I12" s="6">
        <f>$C12*Total_Projection_26_31!H$6</f>
        <v/>
      </c>
      <c r="J12" s="6">
        <f>$C12*Total_Projection_26_31!C$5</f>
        <v/>
      </c>
      <c r="K12" s="6">
        <f>$C12*Total_Projection_26_31!D$5</f>
        <v/>
      </c>
      <c r="L12" s="6">
        <f>$C12*Total_Projection_26_31!E$5</f>
        <v/>
      </c>
      <c r="M12" s="6">
        <f>$C12*Total_Projection_26_31!F$5</f>
        <v/>
      </c>
      <c r="N12" s="6">
        <f>$C12*Total_Projection_26_31!G$5</f>
        <v/>
      </c>
      <c r="O12" s="6">
        <f>$C12*Total_Projection_26_31!H$5</f>
        <v/>
      </c>
      <c r="P12" s="6">
        <f>$C12*Total_Projection_26_31!C$7</f>
        <v/>
      </c>
      <c r="Q12" s="6">
        <f>$C12*Total_Projection_26_31!D$7</f>
        <v/>
      </c>
      <c r="R12" s="6">
        <f>$C12*Total_Projection_26_31!E$7</f>
        <v/>
      </c>
      <c r="S12" s="6">
        <f>$C12*Total_Projection_26_31!F$7</f>
        <v/>
      </c>
      <c r="T12" s="6">
        <f>$C12*Total_Projection_26_31!G$7</f>
        <v/>
      </c>
      <c r="U12" s="6">
        <f>$C12*Total_Projection_26_31!H$7</f>
        <v/>
      </c>
    </row>
    <row r="13">
      <c r="A13" s="5">
        <f>Reconciled_Country_Flows!A13</f>
        <v/>
      </c>
      <c r="B13" s="5">
        <f>Reconciled_Country_Flows!B13</f>
        <v/>
      </c>
      <c r="C13" s="8">
        <f>Reconciled_Country_Flows!M13</f>
        <v/>
      </c>
      <c r="D13" s="6">
        <f>$C13*Total_Projection_26_31!C$6</f>
        <v/>
      </c>
      <c r="E13" s="6">
        <f>$C13*Total_Projection_26_31!D$6</f>
        <v/>
      </c>
      <c r="F13" s="6">
        <f>$C13*Total_Projection_26_31!E$6</f>
        <v/>
      </c>
      <c r="G13" s="6">
        <f>$C13*Total_Projection_26_31!F$6</f>
        <v/>
      </c>
      <c r="H13" s="6">
        <f>$C13*Total_Projection_26_31!G$6</f>
        <v/>
      </c>
      <c r="I13" s="6">
        <f>$C13*Total_Projection_26_31!H$6</f>
        <v/>
      </c>
      <c r="J13" s="6">
        <f>$C13*Total_Projection_26_31!C$5</f>
        <v/>
      </c>
      <c r="K13" s="6">
        <f>$C13*Total_Projection_26_31!D$5</f>
        <v/>
      </c>
      <c r="L13" s="6">
        <f>$C13*Total_Projection_26_31!E$5</f>
        <v/>
      </c>
      <c r="M13" s="6">
        <f>$C13*Total_Projection_26_31!F$5</f>
        <v/>
      </c>
      <c r="N13" s="6">
        <f>$C13*Total_Projection_26_31!G$5</f>
        <v/>
      </c>
      <c r="O13" s="6">
        <f>$C13*Total_Projection_26_31!H$5</f>
        <v/>
      </c>
      <c r="P13" s="6">
        <f>$C13*Total_Projection_26_31!C$7</f>
        <v/>
      </c>
      <c r="Q13" s="6">
        <f>$C13*Total_Projection_26_31!D$7</f>
        <v/>
      </c>
      <c r="R13" s="6">
        <f>$C13*Total_Projection_26_31!E$7</f>
        <v/>
      </c>
      <c r="S13" s="6">
        <f>$C13*Total_Projection_26_31!F$7</f>
        <v/>
      </c>
      <c r="T13" s="6">
        <f>$C13*Total_Projection_26_31!G$7</f>
        <v/>
      </c>
      <c r="U13" s="6">
        <f>$C13*Total_Projection_26_31!H$7</f>
        <v/>
      </c>
    </row>
    <row r="14">
      <c r="A14" s="5">
        <f>Reconciled_Country_Flows!A14</f>
        <v/>
      </c>
      <c r="B14" s="5">
        <f>Reconciled_Country_Flows!B14</f>
        <v/>
      </c>
      <c r="C14" s="8">
        <f>Reconciled_Country_Flows!M14</f>
        <v/>
      </c>
      <c r="D14" s="6">
        <f>$C14*Total_Projection_26_31!C$6</f>
        <v/>
      </c>
      <c r="E14" s="6">
        <f>$C14*Total_Projection_26_31!D$6</f>
        <v/>
      </c>
      <c r="F14" s="6">
        <f>$C14*Total_Projection_26_31!E$6</f>
        <v/>
      </c>
      <c r="G14" s="6">
        <f>$C14*Total_Projection_26_31!F$6</f>
        <v/>
      </c>
      <c r="H14" s="6">
        <f>$C14*Total_Projection_26_31!G$6</f>
        <v/>
      </c>
      <c r="I14" s="6">
        <f>$C14*Total_Projection_26_31!H$6</f>
        <v/>
      </c>
      <c r="J14" s="6">
        <f>$C14*Total_Projection_26_31!C$5</f>
        <v/>
      </c>
      <c r="K14" s="6">
        <f>$C14*Total_Projection_26_31!D$5</f>
        <v/>
      </c>
      <c r="L14" s="6">
        <f>$C14*Total_Projection_26_31!E$5</f>
        <v/>
      </c>
      <c r="M14" s="6">
        <f>$C14*Total_Projection_26_31!F$5</f>
        <v/>
      </c>
      <c r="N14" s="6">
        <f>$C14*Total_Projection_26_31!G$5</f>
        <v/>
      </c>
      <c r="O14" s="6">
        <f>$C14*Total_Projection_26_31!H$5</f>
        <v/>
      </c>
      <c r="P14" s="6">
        <f>$C14*Total_Projection_26_31!C$7</f>
        <v/>
      </c>
      <c r="Q14" s="6">
        <f>$C14*Total_Projection_26_31!D$7</f>
        <v/>
      </c>
      <c r="R14" s="6">
        <f>$C14*Total_Projection_26_31!E$7</f>
        <v/>
      </c>
      <c r="S14" s="6">
        <f>$C14*Total_Projection_26_31!F$7</f>
        <v/>
      </c>
      <c r="T14" s="6">
        <f>$C14*Total_Projection_26_31!G$7</f>
        <v/>
      </c>
      <c r="U14" s="6">
        <f>$C14*Total_Projection_26_31!H$7</f>
        <v/>
      </c>
    </row>
    <row r="15">
      <c r="A15" s="5">
        <f>Reconciled_Country_Flows!A15</f>
        <v/>
      </c>
      <c r="B15" s="5">
        <f>Reconciled_Country_Flows!B15</f>
        <v/>
      </c>
      <c r="C15" s="8">
        <f>Reconciled_Country_Flows!M15</f>
        <v/>
      </c>
      <c r="D15" s="6">
        <f>$C15*Total_Projection_26_31!C$6</f>
        <v/>
      </c>
      <c r="E15" s="6">
        <f>$C15*Total_Projection_26_31!D$6</f>
        <v/>
      </c>
      <c r="F15" s="6">
        <f>$C15*Total_Projection_26_31!E$6</f>
        <v/>
      </c>
      <c r="G15" s="6">
        <f>$C15*Total_Projection_26_31!F$6</f>
        <v/>
      </c>
      <c r="H15" s="6">
        <f>$C15*Total_Projection_26_31!G$6</f>
        <v/>
      </c>
      <c r="I15" s="6">
        <f>$C15*Total_Projection_26_31!H$6</f>
        <v/>
      </c>
      <c r="J15" s="6">
        <f>$C15*Total_Projection_26_31!C$5</f>
        <v/>
      </c>
      <c r="K15" s="6">
        <f>$C15*Total_Projection_26_31!D$5</f>
        <v/>
      </c>
      <c r="L15" s="6">
        <f>$C15*Total_Projection_26_31!E$5</f>
        <v/>
      </c>
      <c r="M15" s="6">
        <f>$C15*Total_Projection_26_31!F$5</f>
        <v/>
      </c>
      <c r="N15" s="6">
        <f>$C15*Total_Projection_26_31!G$5</f>
        <v/>
      </c>
      <c r="O15" s="6">
        <f>$C15*Total_Projection_26_31!H$5</f>
        <v/>
      </c>
      <c r="P15" s="6">
        <f>$C15*Total_Projection_26_31!C$7</f>
        <v/>
      </c>
      <c r="Q15" s="6">
        <f>$C15*Total_Projection_26_31!D$7</f>
        <v/>
      </c>
      <c r="R15" s="6">
        <f>$C15*Total_Projection_26_31!E$7</f>
        <v/>
      </c>
      <c r="S15" s="6">
        <f>$C15*Total_Projection_26_31!F$7</f>
        <v/>
      </c>
      <c r="T15" s="6">
        <f>$C15*Total_Projection_26_31!G$7</f>
        <v/>
      </c>
      <c r="U15" s="6">
        <f>$C15*Total_Projection_26_31!H$7</f>
        <v/>
      </c>
    </row>
    <row r="16">
      <c r="A16" s="5">
        <f>Reconciled_Country_Flows!A16</f>
        <v/>
      </c>
      <c r="B16" s="5">
        <f>Reconciled_Country_Flows!B16</f>
        <v/>
      </c>
      <c r="C16" s="8">
        <f>Reconciled_Country_Flows!M16</f>
        <v/>
      </c>
      <c r="D16" s="6">
        <f>$C16*Total_Projection_26_31!C$6</f>
        <v/>
      </c>
      <c r="E16" s="6">
        <f>$C16*Total_Projection_26_31!D$6</f>
        <v/>
      </c>
      <c r="F16" s="6">
        <f>$C16*Total_Projection_26_31!E$6</f>
        <v/>
      </c>
      <c r="G16" s="6">
        <f>$C16*Total_Projection_26_31!F$6</f>
        <v/>
      </c>
      <c r="H16" s="6">
        <f>$C16*Total_Projection_26_31!G$6</f>
        <v/>
      </c>
      <c r="I16" s="6">
        <f>$C16*Total_Projection_26_31!H$6</f>
        <v/>
      </c>
      <c r="J16" s="6">
        <f>$C16*Total_Projection_26_31!C$5</f>
        <v/>
      </c>
      <c r="K16" s="6">
        <f>$C16*Total_Projection_26_31!D$5</f>
        <v/>
      </c>
      <c r="L16" s="6">
        <f>$C16*Total_Projection_26_31!E$5</f>
        <v/>
      </c>
      <c r="M16" s="6">
        <f>$C16*Total_Projection_26_31!F$5</f>
        <v/>
      </c>
      <c r="N16" s="6">
        <f>$C16*Total_Projection_26_31!G$5</f>
        <v/>
      </c>
      <c r="O16" s="6">
        <f>$C16*Total_Projection_26_31!H$5</f>
        <v/>
      </c>
      <c r="P16" s="6">
        <f>$C16*Total_Projection_26_31!C$7</f>
        <v/>
      </c>
      <c r="Q16" s="6">
        <f>$C16*Total_Projection_26_31!D$7</f>
        <v/>
      </c>
      <c r="R16" s="6">
        <f>$C16*Total_Projection_26_31!E$7</f>
        <v/>
      </c>
      <c r="S16" s="6">
        <f>$C16*Total_Projection_26_31!F$7</f>
        <v/>
      </c>
      <c r="T16" s="6">
        <f>$C16*Total_Projection_26_31!G$7</f>
        <v/>
      </c>
      <c r="U16" s="6">
        <f>$C16*Total_Projection_26_31!H$7</f>
        <v/>
      </c>
    </row>
    <row r="17">
      <c r="A17" s="5">
        <f>Reconciled_Country_Flows!A17</f>
        <v/>
      </c>
      <c r="B17" s="5">
        <f>Reconciled_Country_Flows!B17</f>
        <v/>
      </c>
      <c r="C17" s="8">
        <f>Reconciled_Country_Flows!M17</f>
        <v/>
      </c>
      <c r="D17" s="6">
        <f>$C17*Total_Projection_26_31!C$6</f>
        <v/>
      </c>
      <c r="E17" s="6">
        <f>$C17*Total_Projection_26_31!D$6</f>
        <v/>
      </c>
      <c r="F17" s="6">
        <f>$C17*Total_Projection_26_31!E$6</f>
        <v/>
      </c>
      <c r="G17" s="6">
        <f>$C17*Total_Projection_26_31!F$6</f>
        <v/>
      </c>
      <c r="H17" s="6">
        <f>$C17*Total_Projection_26_31!G$6</f>
        <v/>
      </c>
      <c r="I17" s="6">
        <f>$C17*Total_Projection_26_31!H$6</f>
        <v/>
      </c>
      <c r="J17" s="6">
        <f>$C17*Total_Projection_26_31!C$5</f>
        <v/>
      </c>
      <c r="K17" s="6">
        <f>$C17*Total_Projection_26_31!D$5</f>
        <v/>
      </c>
      <c r="L17" s="6">
        <f>$C17*Total_Projection_26_31!E$5</f>
        <v/>
      </c>
      <c r="M17" s="6">
        <f>$C17*Total_Projection_26_31!F$5</f>
        <v/>
      </c>
      <c r="N17" s="6">
        <f>$C17*Total_Projection_26_31!G$5</f>
        <v/>
      </c>
      <c r="O17" s="6">
        <f>$C17*Total_Projection_26_31!H$5</f>
        <v/>
      </c>
      <c r="P17" s="6">
        <f>$C17*Total_Projection_26_31!C$7</f>
        <v/>
      </c>
      <c r="Q17" s="6">
        <f>$C17*Total_Projection_26_31!D$7</f>
        <v/>
      </c>
      <c r="R17" s="6">
        <f>$C17*Total_Projection_26_31!E$7</f>
        <v/>
      </c>
      <c r="S17" s="6">
        <f>$C17*Total_Projection_26_31!F$7</f>
        <v/>
      </c>
      <c r="T17" s="6">
        <f>$C17*Total_Projection_26_31!G$7</f>
        <v/>
      </c>
      <c r="U17" s="6">
        <f>$C17*Total_Projection_26_31!H$7</f>
        <v/>
      </c>
    </row>
    <row r="18">
      <c r="A18" s="5">
        <f>Reconciled_Country_Flows!A18</f>
        <v/>
      </c>
      <c r="B18" s="5">
        <f>Reconciled_Country_Flows!B18</f>
        <v/>
      </c>
      <c r="C18" s="8">
        <f>Reconciled_Country_Flows!M18</f>
        <v/>
      </c>
      <c r="D18" s="6">
        <f>$C18*Total_Projection_26_31!C$6</f>
        <v/>
      </c>
      <c r="E18" s="6">
        <f>$C18*Total_Projection_26_31!D$6</f>
        <v/>
      </c>
      <c r="F18" s="6">
        <f>$C18*Total_Projection_26_31!E$6</f>
        <v/>
      </c>
      <c r="G18" s="6">
        <f>$C18*Total_Projection_26_31!F$6</f>
        <v/>
      </c>
      <c r="H18" s="6">
        <f>$C18*Total_Projection_26_31!G$6</f>
        <v/>
      </c>
      <c r="I18" s="6">
        <f>$C18*Total_Projection_26_31!H$6</f>
        <v/>
      </c>
      <c r="J18" s="6">
        <f>$C18*Total_Projection_26_31!C$5</f>
        <v/>
      </c>
      <c r="K18" s="6">
        <f>$C18*Total_Projection_26_31!D$5</f>
        <v/>
      </c>
      <c r="L18" s="6">
        <f>$C18*Total_Projection_26_31!E$5</f>
        <v/>
      </c>
      <c r="M18" s="6">
        <f>$C18*Total_Projection_26_31!F$5</f>
        <v/>
      </c>
      <c r="N18" s="6">
        <f>$C18*Total_Projection_26_31!G$5</f>
        <v/>
      </c>
      <c r="O18" s="6">
        <f>$C18*Total_Projection_26_31!H$5</f>
        <v/>
      </c>
      <c r="P18" s="6">
        <f>$C18*Total_Projection_26_31!C$7</f>
        <v/>
      </c>
      <c r="Q18" s="6">
        <f>$C18*Total_Projection_26_31!D$7</f>
        <v/>
      </c>
      <c r="R18" s="6">
        <f>$C18*Total_Projection_26_31!E$7</f>
        <v/>
      </c>
      <c r="S18" s="6">
        <f>$C18*Total_Projection_26_31!F$7</f>
        <v/>
      </c>
      <c r="T18" s="6">
        <f>$C18*Total_Projection_26_31!G$7</f>
        <v/>
      </c>
      <c r="U18" s="6">
        <f>$C18*Total_Projection_26_31!H$7</f>
        <v/>
      </c>
    </row>
    <row r="19">
      <c r="A19" s="5">
        <f>Reconciled_Country_Flows!A19</f>
        <v/>
      </c>
      <c r="B19" s="5">
        <f>Reconciled_Country_Flows!B19</f>
        <v/>
      </c>
      <c r="C19" s="8">
        <f>Reconciled_Country_Flows!M19</f>
        <v/>
      </c>
      <c r="D19" s="6">
        <f>$C19*Total_Projection_26_31!C$6</f>
        <v/>
      </c>
      <c r="E19" s="6">
        <f>$C19*Total_Projection_26_31!D$6</f>
        <v/>
      </c>
      <c r="F19" s="6">
        <f>$C19*Total_Projection_26_31!E$6</f>
        <v/>
      </c>
      <c r="G19" s="6">
        <f>$C19*Total_Projection_26_31!F$6</f>
        <v/>
      </c>
      <c r="H19" s="6">
        <f>$C19*Total_Projection_26_31!G$6</f>
        <v/>
      </c>
      <c r="I19" s="6">
        <f>$C19*Total_Projection_26_31!H$6</f>
        <v/>
      </c>
      <c r="J19" s="6">
        <f>$C19*Total_Projection_26_31!C$5</f>
        <v/>
      </c>
      <c r="K19" s="6">
        <f>$C19*Total_Projection_26_31!D$5</f>
        <v/>
      </c>
      <c r="L19" s="6">
        <f>$C19*Total_Projection_26_31!E$5</f>
        <v/>
      </c>
      <c r="M19" s="6">
        <f>$C19*Total_Projection_26_31!F$5</f>
        <v/>
      </c>
      <c r="N19" s="6">
        <f>$C19*Total_Projection_26_31!G$5</f>
        <v/>
      </c>
      <c r="O19" s="6">
        <f>$C19*Total_Projection_26_31!H$5</f>
        <v/>
      </c>
      <c r="P19" s="6">
        <f>$C19*Total_Projection_26_31!C$7</f>
        <v/>
      </c>
      <c r="Q19" s="6">
        <f>$C19*Total_Projection_26_31!D$7</f>
        <v/>
      </c>
      <c r="R19" s="6">
        <f>$C19*Total_Projection_26_31!E$7</f>
        <v/>
      </c>
      <c r="S19" s="6">
        <f>$C19*Total_Projection_26_31!F$7</f>
        <v/>
      </c>
      <c r="T19" s="6">
        <f>$C19*Total_Projection_26_31!G$7</f>
        <v/>
      </c>
      <c r="U19" s="6">
        <f>$C19*Total_Projection_26_31!H$7</f>
        <v/>
      </c>
    </row>
    <row r="20">
      <c r="A20" s="5">
        <f>Reconciled_Country_Flows!A20</f>
        <v/>
      </c>
      <c r="B20" s="5">
        <f>Reconciled_Country_Flows!B20</f>
        <v/>
      </c>
      <c r="C20" s="8">
        <f>Reconciled_Country_Flows!M20</f>
        <v/>
      </c>
      <c r="D20" s="6">
        <f>$C20*Total_Projection_26_31!C$6</f>
        <v/>
      </c>
      <c r="E20" s="6">
        <f>$C20*Total_Projection_26_31!D$6</f>
        <v/>
      </c>
      <c r="F20" s="6">
        <f>$C20*Total_Projection_26_31!E$6</f>
        <v/>
      </c>
      <c r="G20" s="6">
        <f>$C20*Total_Projection_26_31!F$6</f>
        <v/>
      </c>
      <c r="H20" s="6">
        <f>$C20*Total_Projection_26_31!G$6</f>
        <v/>
      </c>
      <c r="I20" s="6">
        <f>$C20*Total_Projection_26_31!H$6</f>
        <v/>
      </c>
      <c r="J20" s="6">
        <f>$C20*Total_Projection_26_31!C$5</f>
        <v/>
      </c>
      <c r="K20" s="6">
        <f>$C20*Total_Projection_26_31!D$5</f>
        <v/>
      </c>
      <c r="L20" s="6">
        <f>$C20*Total_Projection_26_31!E$5</f>
        <v/>
      </c>
      <c r="M20" s="6">
        <f>$C20*Total_Projection_26_31!F$5</f>
        <v/>
      </c>
      <c r="N20" s="6">
        <f>$C20*Total_Projection_26_31!G$5</f>
        <v/>
      </c>
      <c r="O20" s="6">
        <f>$C20*Total_Projection_26_31!H$5</f>
        <v/>
      </c>
      <c r="P20" s="6">
        <f>$C20*Total_Projection_26_31!C$7</f>
        <v/>
      </c>
      <c r="Q20" s="6">
        <f>$C20*Total_Projection_26_31!D$7</f>
        <v/>
      </c>
      <c r="R20" s="6">
        <f>$C20*Total_Projection_26_31!E$7</f>
        <v/>
      </c>
      <c r="S20" s="6">
        <f>$C20*Total_Projection_26_31!F$7</f>
        <v/>
      </c>
      <c r="T20" s="6">
        <f>$C20*Total_Projection_26_31!G$7</f>
        <v/>
      </c>
      <c r="U20" s="6">
        <f>$C20*Total_Projection_26_31!H$7</f>
        <v/>
      </c>
    </row>
    <row r="21">
      <c r="A21" s="5">
        <f>Reconciled_Country_Flows!A21</f>
        <v/>
      </c>
      <c r="B21" s="5">
        <f>Reconciled_Country_Flows!B21</f>
        <v/>
      </c>
      <c r="C21" s="8">
        <f>Reconciled_Country_Flows!M21</f>
        <v/>
      </c>
      <c r="D21" s="6">
        <f>$C21*Total_Projection_26_31!C$6</f>
        <v/>
      </c>
      <c r="E21" s="6">
        <f>$C21*Total_Projection_26_31!D$6</f>
        <v/>
      </c>
      <c r="F21" s="6">
        <f>$C21*Total_Projection_26_31!E$6</f>
        <v/>
      </c>
      <c r="G21" s="6">
        <f>$C21*Total_Projection_26_31!F$6</f>
        <v/>
      </c>
      <c r="H21" s="6">
        <f>$C21*Total_Projection_26_31!G$6</f>
        <v/>
      </c>
      <c r="I21" s="6">
        <f>$C21*Total_Projection_26_31!H$6</f>
        <v/>
      </c>
      <c r="J21" s="6">
        <f>$C21*Total_Projection_26_31!C$5</f>
        <v/>
      </c>
      <c r="K21" s="6">
        <f>$C21*Total_Projection_26_31!D$5</f>
        <v/>
      </c>
      <c r="L21" s="6">
        <f>$C21*Total_Projection_26_31!E$5</f>
        <v/>
      </c>
      <c r="M21" s="6">
        <f>$C21*Total_Projection_26_31!F$5</f>
        <v/>
      </c>
      <c r="N21" s="6">
        <f>$C21*Total_Projection_26_31!G$5</f>
        <v/>
      </c>
      <c r="O21" s="6">
        <f>$C21*Total_Projection_26_31!H$5</f>
        <v/>
      </c>
      <c r="P21" s="6">
        <f>$C21*Total_Projection_26_31!C$7</f>
        <v/>
      </c>
      <c r="Q21" s="6">
        <f>$C21*Total_Projection_26_31!D$7</f>
        <v/>
      </c>
      <c r="R21" s="6">
        <f>$C21*Total_Projection_26_31!E$7</f>
        <v/>
      </c>
      <c r="S21" s="6">
        <f>$C21*Total_Projection_26_31!F$7</f>
        <v/>
      </c>
      <c r="T21" s="6">
        <f>$C21*Total_Projection_26_31!G$7</f>
        <v/>
      </c>
      <c r="U21" s="6">
        <f>$C21*Total_Projection_26_31!H$7</f>
        <v/>
      </c>
    </row>
    <row r="22">
      <c r="A22" s="5">
        <f>Reconciled_Country_Flows!A22</f>
        <v/>
      </c>
      <c r="B22" s="5">
        <f>Reconciled_Country_Flows!B22</f>
        <v/>
      </c>
      <c r="C22" s="8">
        <f>Reconciled_Country_Flows!M22</f>
        <v/>
      </c>
      <c r="D22" s="6">
        <f>$C22*Total_Projection_26_31!C$6</f>
        <v/>
      </c>
      <c r="E22" s="6">
        <f>$C22*Total_Projection_26_31!D$6</f>
        <v/>
      </c>
      <c r="F22" s="6">
        <f>$C22*Total_Projection_26_31!E$6</f>
        <v/>
      </c>
      <c r="G22" s="6">
        <f>$C22*Total_Projection_26_31!F$6</f>
        <v/>
      </c>
      <c r="H22" s="6">
        <f>$C22*Total_Projection_26_31!G$6</f>
        <v/>
      </c>
      <c r="I22" s="6">
        <f>$C22*Total_Projection_26_31!H$6</f>
        <v/>
      </c>
      <c r="J22" s="6">
        <f>$C22*Total_Projection_26_31!C$5</f>
        <v/>
      </c>
      <c r="K22" s="6">
        <f>$C22*Total_Projection_26_31!D$5</f>
        <v/>
      </c>
      <c r="L22" s="6">
        <f>$C22*Total_Projection_26_31!E$5</f>
        <v/>
      </c>
      <c r="M22" s="6">
        <f>$C22*Total_Projection_26_31!F$5</f>
        <v/>
      </c>
      <c r="N22" s="6">
        <f>$C22*Total_Projection_26_31!G$5</f>
        <v/>
      </c>
      <c r="O22" s="6">
        <f>$C22*Total_Projection_26_31!H$5</f>
        <v/>
      </c>
      <c r="P22" s="6">
        <f>$C22*Total_Projection_26_31!C$7</f>
        <v/>
      </c>
      <c r="Q22" s="6">
        <f>$C22*Total_Projection_26_31!D$7</f>
        <v/>
      </c>
      <c r="R22" s="6">
        <f>$C22*Total_Projection_26_31!E$7</f>
        <v/>
      </c>
      <c r="S22" s="6">
        <f>$C22*Total_Projection_26_31!F$7</f>
        <v/>
      </c>
      <c r="T22" s="6">
        <f>$C22*Total_Projection_26_31!G$7</f>
        <v/>
      </c>
      <c r="U22" s="6">
        <f>$C22*Total_Projection_26_31!H$7</f>
        <v/>
      </c>
    </row>
    <row r="23">
      <c r="A23" s="5">
        <f>Reconciled_Country_Flows!A23</f>
        <v/>
      </c>
      <c r="B23" s="5">
        <f>Reconciled_Country_Flows!B23</f>
        <v/>
      </c>
      <c r="C23" s="8">
        <f>Reconciled_Country_Flows!M23</f>
        <v/>
      </c>
      <c r="D23" s="6">
        <f>$C23*Total_Projection_26_31!C$6</f>
        <v/>
      </c>
      <c r="E23" s="6">
        <f>$C23*Total_Projection_26_31!D$6</f>
        <v/>
      </c>
      <c r="F23" s="6">
        <f>$C23*Total_Projection_26_31!E$6</f>
        <v/>
      </c>
      <c r="G23" s="6">
        <f>$C23*Total_Projection_26_31!F$6</f>
        <v/>
      </c>
      <c r="H23" s="6">
        <f>$C23*Total_Projection_26_31!G$6</f>
        <v/>
      </c>
      <c r="I23" s="6">
        <f>$C23*Total_Projection_26_31!H$6</f>
        <v/>
      </c>
      <c r="J23" s="6">
        <f>$C23*Total_Projection_26_31!C$5</f>
        <v/>
      </c>
      <c r="K23" s="6">
        <f>$C23*Total_Projection_26_31!D$5</f>
        <v/>
      </c>
      <c r="L23" s="6">
        <f>$C23*Total_Projection_26_31!E$5</f>
        <v/>
      </c>
      <c r="M23" s="6">
        <f>$C23*Total_Projection_26_31!F$5</f>
        <v/>
      </c>
      <c r="N23" s="6">
        <f>$C23*Total_Projection_26_31!G$5</f>
        <v/>
      </c>
      <c r="O23" s="6">
        <f>$C23*Total_Projection_26_31!H$5</f>
        <v/>
      </c>
      <c r="P23" s="6">
        <f>$C23*Total_Projection_26_31!C$7</f>
        <v/>
      </c>
      <c r="Q23" s="6">
        <f>$C23*Total_Projection_26_31!D$7</f>
        <v/>
      </c>
      <c r="R23" s="6">
        <f>$C23*Total_Projection_26_31!E$7</f>
        <v/>
      </c>
      <c r="S23" s="6">
        <f>$C23*Total_Projection_26_31!F$7</f>
        <v/>
      </c>
      <c r="T23" s="6">
        <f>$C23*Total_Projection_26_31!G$7</f>
        <v/>
      </c>
      <c r="U23" s="6">
        <f>$C23*Total_Projection_26_31!H$7</f>
        <v/>
      </c>
    </row>
    <row r="24">
      <c r="A24" s="5">
        <f>Reconciled_Country_Flows!A24</f>
        <v/>
      </c>
      <c r="B24" s="5">
        <f>Reconciled_Country_Flows!B24</f>
        <v/>
      </c>
      <c r="C24" s="8">
        <f>Reconciled_Country_Flows!M24</f>
        <v/>
      </c>
      <c r="D24" s="6">
        <f>$C24*Total_Projection_26_31!C$6</f>
        <v/>
      </c>
      <c r="E24" s="6">
        <f>$C24*Total_Projection_26_31!D$6</f>
        <v/>
      </c>
      <c r="F24" s="6">
        <f>$C24*Total_Projection_26_31!E$6</f>
        <v/>
      </c>
      <c r="G24" s="6">
        <f>$C24*Total_Projection_26_31!F$6</f>
        <v/>
      </c>
      <c r="H24" s="6">
        <f>$C24*Total_Projection_26_31!G$6</f>
        <v/>
      </c>
      <c r="I24" s="6">
        <f>$C24*Total_Projection_26_31!H$6</f>
        <v/>
      </c>
      <c r="J24" s="6">
        <f>$C24*Total_Projection_26_31!C$5</f>
        <v/>
      </c>
      <c r="K24" s="6">
        <f>$C24*Total_Projection_26_31!D$5</f>
        <v/>
      </c>
      <c r="L24" s="6">
        <f>$C24*Total_Projection_26_31!E$5</f>
        <v/>
      </c>
      <c r="M24" s="6">
        <f>$C24*Total_Projection_26_31!F$5</f>
        <v/>
      </c>
      <c r="N24" s="6">
        <f>$C24*Total_Projection_26_31!G$5</f>
        <v/>
      </c>
      <c r="O24" s="6">
        <f>$C24*Total_Projection_26_31!H$5</f>
        <v/>
      </c>
      <c r="P24" s="6">
        <f>$C24*Total_Projection_26_31!C$7</f>
        <v/>
      </c>
      <c r="Q24" s="6">
        <f>$C24*Total_Projection_26_31!D$7</f>
        <v/>
      </c>
      <c r="R24" s="6">
        <f>$C24*Total_Projection_26_31!E$7</f>
        <v/>
      </c>
      <c r="S24" s="6">
        <f>$C24*Total_Projection_26_31!F$7</f>
        <v/>
      </c>
      <c r="T24" s="6">
        <f>$C24*Total_Projection_26_31!G$7</f>
        <v/>
      </c>
      <c r="U24" s="6">
        <f>$C24*Total_Projection_26_31!H$7</f>
        <v/>
      </c>
    </row>
    <row r="25">
      <c r="A25" s="5">
        <f>Reconciled_Country_Flows!A25</f>
        <v/>
      </c>
      <c r="B25" s="5">
        <f>Reconciled_Country_Flows!B25</f>
        <v/>
      </c>
      <c r="C25" s="8">
        <f>Reconciled_Country_Flows!M25</f>
        <v/>
      </c>
      <c r="D25" s="6">
        <f>$C25*Total_Projection_26_31!C$6</f>
        <v/>
      </c>
      <c r="E25" s="6">
        <f>$C25*Total_Projection_26_31!D$6</f>
        <v/>
      </c>
      <c r="F25" s="6">
        <f>$C25*Total_Projection_26_31!E$6</f>
        <v/>
      </c>
      <c r="G25" s="6">
        <f>$C25*Total_Projection_26_31!F$6</f>
        <v/>
      </c>
      <c r="H25" s="6">
        <f>$C25*Total_Projection_26_31!G$6</f>
        <v/>
      </c>
      <c r="I25" s="6">
        <f>$C25*Total_Projection_26_31!H$6</f>
        <v/>
      </c>
      <c r="J25" s="6">
        <f>$C25*Total_Projection_26_31!C$5</f>
        <v/>
      </c>
      <c r="K25" s="6">
        <f>$C25*Total_Projection_26_31!D$5</f>
        <v/>
      </c>
      <c r="L25" s="6">
        <f>$C25*Total_Projection_26_31!E$5</f>
        <v/>
      </c>
      <c r="M25" s="6">
        <f>$C25*Total_Projection_26_31!F$5</f>
        <v/>
      </c>
      <c r="N25" s="6">
        <f>$C25*Total_Projection_26_31!G$5</f>
        <v/>
      </c>
      <c r="O25" s="6">
        <f>$C25*Total_Projection_26_31!H$5</f>
        <v/>
      </c>
      <c r="P25" s="6">
        <f>$C25*Total_Projection_26_31!C$7</f>
        <v/>
      </c>
      <c r="Q25" s="6">
        <f>$C25*Total_Projection_26_31!D$7</f>
        <v/>
      </c>
      <c r="R25" s="6">
        <f>$C25*Total_Projection_26_31!E$7</f>
        <v/>
      </c>
      <c r="S25" s="6">
        <f>$C25*Total_Projection_26_31!F$7</f>
        <v/>
      </c>
      <c r="T25" s="6">
        <f>$C25*Total_Projection_26_31!G$7</f>
        <v/>
      </c>
      <c r="U25" s="6">
        <f>$C25*Total_Projection_26_31!H$7</f>
        <v/>
      </c>
    </row>
    <row r="26">
      <c r="A26" s="5">
        <f>Reconciled_Country_Flows!A26</f>
        <v/>
      </c>
      <c r="B26" s="5">
        <f>Reconciled_Country_Flows!B26</f>
        <v/>
      </c>
      <c r="C26" s="8">
        <f>Reconciled_Country_Flows!M26</f>
        <v/>
      </c>
      <c r="D26" s="6">
        <f>$C26*Total_Projection_26_31!C$6</f>
        <v/>
      </c>
      <c r="E26" s="6">
        <f>$C26*Total_Projection_26_31!D$6</f>
        <v/>
      </c>
      <c r="F26" s="6">
        <f>$C26*Total_Projection_26_31!E$6</f>
        <v/>
      </c>
      <c r="G26" s="6">
        <f>$C26*Total_Projection_26_31!F$6</f>
        <v/>
      </c>
      <c r="H26" s="6">
        <f>$C26*Total_Projection_26_31!G$6</f>
        <v/>
      </c>
      <c r="I26" s="6">
        <f>$C26*Total_Projection_26_31!H$6</f>
        <v/>
      </c>
      <c r="J26" s="6">
        <f>$C26*Total_Projection_26_31!C$5</f>
        <v/>
      </c>
      <c r="K26" s="6">
        <f>$C26*Total_Projection_26_31!D$5</f>
        <v/>
      </c>
      <c r="L26" s="6">
        <f>$C26*Total_Projection_26_31!E$5</f>
        <v/>
      </c>
      <c r="M26" s="6">
        <f>$C26*Total_Projection_26_31!F$5</f>
        <v/>
      </c>
      <c r="N26" s="6">
        <f>$C26*Total_Projection_26_31!G$5</f>
        <v/>
      </c>
      <c r="O26" s="6">
        <f>$C26*Total_Projection_26_31!H$5</f>
        <v/>
      </c>
      <c r="P26" s="6">
        <f>$C26*Total_Projection_26_31!C$7</f>
        <v/>
      </c>
      <c r="Q26" s="6">
        <f>$C26*Total_Projection_26_31!D$7</f>
        <v/>
      </c>
      <c r="R26" s="6">
        <f>$C26*Total_Projection_26_31!E$7</f>
        <v/>
      </c>
      <c r="S26" s="6">
        <f>$C26*Total_Projection_26_31!F$7</f>
        <v/>
      </c>
      <c r="T26" s="6">
        <f>$C26*Total_Projection_26_31!G$7</f>
        <v/>
      </c>
      <c r="U26" s="6">
        <f>$C26*Total_Projection_26_31!H$7</f>
        <v/>
      </c>
    </row>
    <row r="27">
      <c r="A27" s="5">
        <f>Reconciled_Country_Flows!A27</f>
        <v/>
      </c>
      <c r="B27" s="5">
        <f>Reconciled_Country_Flows!B27</f>
        <v/>
      </c>
      <c r="C27" s="8">
        <f>Reconciled_Country_Flows!M27</f>
        <v/>
      </c>
      <c r="D27" s="6">
        <f>$C27*Total_Projection_26_31!C$6</f>
        <v/>
      </c>
      <c r="E27" s="6">
        <f>$C27*Total_Projection_26_31!D$6</f>
        <v/>
      </c>
      <c r="F27" s="6">
        <f>$C27*Total_Projection_26_31!E$6</f>
        <v/>
      </c>
      <c r="G27" s="6">
        <f>$C27*Total_Projection_26_31!F$6</f>
        <v/>
      </c>
      <c r="H27" s="6">
        <f>$C27*Total_Projection_26_31!G$6</f>
        <v/>
      </c>
      <c r="I27" s="6">
        <f>$C27*Total_Projection_26_31!H$6</f>
        <v/>
      </c>
      <c r="J27" s="6">
        <f>$C27*Total_Projection_26_31!C$5</f>
        <v/>
      </c>
      <c r="K27" s="6">
        <f>$C27*Total_Projection_26_31!D$5</f>
        <v/>
      </c>
      <c r="L27" s="6">
        <f>$C27*Total_Projection_26_31!E$5</f>
        <v/>
      </c>
      <c r="M27" s="6">
        <f>$C27*Total_Projection_26_31!F$5</f>
        <v/>
      </c>
      <c r="N27" s="6">
        <f>$C27*Total_Projection_26_31!G$5</f>
        <v/>
      </c>
      <c r="O27" s="6">
        <f>$C27*Total_Projection_26_31!H$5</f>
        <v/>
      </c>
      <c r="P27" s="6">
        <f>$C27*Total_Projection_26_31!C$7</f>
        <v/>
      </c>
      <c r="Q27" s="6">
        <f>$C27*Total_Projection_26_31!D$7</f>
        <v/>
      </c>
      <c r="R27" s="6">
        <f>$C27*Total_Projection_26_31!E$7</f>
        <v/>
      </c>
      <c r="S27" s="6">
        <f>$C27*Total_Projection_26_31!F$7</f>
        <v/>
      </c>
      <c r="T27" s="6">
        <f>$C27*Total_Projection_26_31!G$7</f>
        <v/>
      </c>
      <c r="U27" s="6">
        <f>$C27*Total_Projection_26_31!H$7</f>
        <v/>
      </c>
    </row>
    <row r="28">
      <c r="A28" s="5">
        <f>Reconciled_Country_Flows!A28</f>
        <v/>
      </c>
      <c r="B28" s="5">
        <f>Reconciled_Country_Flows!B28</f>
        <v/>
      </c>
      <c r="C28" s="8">
        <f>Reconciled_Country_Flows!M28</f>
        <v/>
      </c>
      <c r="D28" s="6">
        <f>$C28*Total_Projection_26_31!C$6</f>
        <v/>
      </c>
      <c r="E28" s="6">
        <f>$C28*Total_Projection_26_31!D$6</f>
        <v/>
      </c>
      <c r="F28" s="6">
        <f>$C28*Total_Projection_26_31!E$6</f>
        <v/>
      </c>
      <c r="G28" s="6">
        <f>$C28*Total_Projection_26_31!F$6</f>
        <v/>
      </c>
      <c r="H28" s="6">
        <f>$C28*Total_Projection_26_31!G$6</f>
        <v/>
      </c>
      <c r="I28" s="6">
        <f>$C28*Total_Projection_26_31!H$6</f>
        <v/>
      </c>
      <c r="J28" s="6">
        <f>$C28*Total_Projection_26_31!C$5</f>
        <v/>
      </c>
      <c r="K28" s="6">
        <f>$C28*Total_Projection_26_31!D$5</f>
        <v/>
      </c>
      <c r="L28" s="6">
        <f>$C28*Total_Projection_26_31!E$5</f>
        <v/>
      </c>
      <c r="M28" s="6">
        <f>$C28*Total_Projection_26_31!F$5</f>
        <v/>
      </c>
      <c r="N28" s="6">
        <f>$C28*Total_Projection_26_31!G$5</f>
        <v/>
      </c>
      <c r="O28" s="6">
        <f>$C28*Total_Projection_26_31!H$5</f>
        <v/>
      </c>
      <c r="P28" s="6">
        <f>$C28*Total_Projection_26_31!C$7</f>
        <v/>
      </c>
      <c r="Q28" s="6">
        <f>$C28*Total_Projection_26_31!D$7</f>
        <v/>
      </c>
      <c r="R28" s="6">
        <f>$C28*Total_Projection_26_31!E$7</f>
        <v/>
      </c>
      <c r="S28" s="6">
        <f>$C28*Total_Projection_26_31!F$7</f>
        <v/>
      </c>
      <c r="T28" s="6">
        <f>$C28*Total_Projection_26_31!G$7</f>
        <v/>
      </c>
      <c r="U28" s="6">
        <f>$C28*Total_Projection_26_31!H$7</f>
        <v/>
      </c>
    </row>
    <row r="29">
      <c r="A29" s="5">
        <f>Reconciled_Country_Flows!A29</f>
        <v/>
      </c>
      <c r="B29" s="5">
        <f>Reconciled_Country_Flows!B29</f>
        <v/>
      </c>
      <c r="C29" s="8">
        <f>Reconciled_Country_Flows!M29</f>
        <v/>
      </c>
      <c r="D29" s="6">
        <f>$C29*Total_Projection_26_31!C$6</f>
        <v/>
      </c>
      <c r="E29" s="6">
        <f>$C29*Total_Projection_26_31!D$6</f>
        <v/>
      </c>
      <c r="F29" s="6">
        <f>$C29*Total_Projection_26_31!E$6</f>
        <v/>
      </c>
      <c r="G29" s="6">
        <f>$C29*Total_Projection_26_31!F$6</f>
        <v/>
      </c>
      <c r="H29" s="6">
        <f>$C29*Total_Projection_26_31!G$6</f>
        <v/>
      </c>
      <c r="I29" s="6">
        <f>$C29*Total_Projection_26_31!H$6</f>
        <v/>
      </c>
      <c r="J29" s="6">
        <f>$C29*Total_Projection_26_31!C$5</f>
        <v/>
      </c>
      <c r="K29" s="6">
        <f>$C29*Total_Projection_26_31!D$5</f>
        <v/>
      </c>
      <c r="L29" s="6">
        <f>$C29*Total_Projection_26_31!E$5</f>
        <v/>
      </c>
      <c r="M29" s="6">
        <f>$C29*Total_Projection_26_31!F$5</f>
        <v/>
      </c>
      <c r="N29" s="6">
        <f>$C29*Total_Projection_26_31!G$5</f>
        <v/>
      </c>
      <c r="O29" s="6">
        <f>$C29*Total_Projection_26_31!H$5</f>
        <v/>
      </c>
      <c r="P29" s="6">
        <f>$C29*Total_Projection_26_31!C$7</f>
        <v/>
      </c>
      <c r="Q29" s="6">
        <f>$C29*Total_Projection_26_31!D$7</f>
        <v/>
      </c>
      <c r="R29" s="6">
        <f>$C29*Total_Projection_26_31!E$7</f>
        <v/>
      </c>
      <c r="S29" s="6">
        <f>$C29*Total_Projection_26_31!F$7</f>
        <v/>
      </c>
      <c r="T29" s="6">
        <f>$C29*Total_Projection_26_31!G$7</f>
        <v/>
      </c>
      <c r="U29" s="6">
        <f>$C29*Total_Projection_26_31!H$7</f>
        <v/>
      </c>
    </row>
    <row r="30">
      <c r="A30" s="5">
        <f>Reconciled_Country_Flows!A30</f>
        <v/>
      </c>
      <c r="B30" s="5">
        <f>Reconciled_Country_Flows!B30</f>
        <v/>
      </c>
      <c r="C30" s="8">
        <f>Reconciled_Country_Flows!M30</f>
        <v/>
      </c>
      <c r="D30" s="6">
        <f>$C30*Total_Projection_26_31!C$6</f>
        <v/>
      </c>
      <c r="E30" s="6">
        <f>$C30*Total_Projection_26_31!D$6</f>
        <v/>
      </c>
      <c r="F30" s="6">
        <f>$C30*Total_Projection_26_31!E$6</f>
        <v/>
      </c>
      <c r="G30" s="6">
        <f>$C30*Total_Projection_26_31!F$6</f>
        <v/>
      </c>
      <c r="H30" s="6">
        <f>$C30*Total_Projection_26_31!G$6</f>
        <v/>
      </c>
      <c r="I30" s="6">
        <f>$C30*Total_Projection_26_31!H$6</f>
        <v/>
      </c>
      <c r="J30" s="6">
        <f>$C30*Total_Projection_26_31!C$5</f>
        <v/>
      </c>
      <c r="K30" s="6">
        <f>$C30*Total_Projection_26_31!D$5</f>
        <v/>
      </c>
      <c r="L30" s="6">
        <f>$C30*Total_Projection_26_31!E$5</f>
        <v/>
      </c>
      <c r="M30" s="6">
        <f>$C30*Total_Projection_26_31!F$5</f>
        <v/>
      </c>
      <c r="N30" s="6">
        <f>$C30*Total_Projection_26_31!G$5</f>
        <v/>
      </c>
      <c r="O30" s="6">
        <f>$C30*Total_Projection_26_31!H$5</f>
        <v/>
      </c>
      <c r="P30" s="6">
        <f>$C30*Total_Projection_26_31!C$7</f>
        <v/>
      </c>
      <c r="Q30" s="6">
        <f>$C30*Total_Projection_26_31!D$7</f>
        <v/>
      </c>
      <c r="R30" s="6">
        <f>$C30*Total_Projection_26_31!E$7</f>
        <v/>
      </c>
      <c r="S30" s="6">
        <f>$C30*Total_Projection_26_31!F$7</f>
        <v/>
      </c>
      <c r="T30" s="6">
        <f>$C30*Total_Projection_26_31!G$7</f>
        <v/>
      </c>
      <c r="U30" s="6">
        <f>$C30*Total_Projection_26_31!H$7</f>
        <v/>
      </c>
    </row>
    <row r="31">
      <c r="A31" s="5">
        <f>Reconciled_Country_Flows!A31</f>
        <v/>
      </c>
      <c r="B31" s="5">
        <f>Reconciled_Country_Flows!B31</f>
        <v/>
      </c>
      <c r="C31" s="8">
        <f>Reconciled_Country_Flows!M31</f>
        <v/>
      </c>
      <c r="D31" s="6">
        <f>$C31*Total_Projection_26_31!C$6</f>
        <v/>
      </c>
      <c r="E31" s="6">
        <f>$C31*Total_Projection_26_31!D$6</f>
        <v/>
      </c>
      <c r="F31" s="6">
        <f>$C31*Total_Projection_26_31!E$6</f>
        <v/>
      </c>
      <c r="G31" s="6">
        <f>$C31*Total_Projection_26_31!F$6</f>
        <v/>
      </c>
      <c r="H31" s="6">
        <f>$C31*Total_Projection_26_31!G$6</f>
        <v/>
      </c>
      <c r="I31" s="6">
        <f>$C31*Total_Projection_26_31!H$6</f>
        <v/>
      </c>
      <c r="J31" s="6">
        <f>$C31*Total_Projection_26_31!C$5</f>
        <v/>
      </c>
      <c r="K31" s="6">
        <f>$C31*Total_Projection_26_31!D$5</f>
        <v/>
      </c>
      <c r="L31" s="6">
        <f>$C31*Total_Projection_26_31!E$5</f>
        <v/>
      </c>
      <c r="M31" s="6">
        <f>$C31*Total_Projection_26_31!F$5</f>
        <v/>
      </c>
      <c r="N31" s="6">
        <f>$C31*Total_Projection_26_31!G$5</f>
        <v/>
      </c>
      <c r="O31" s="6">
        <f>$C31*Total_Projection_26_31!H$5</f>
        <v/>
      </c>
      <c r="P31" s="6">
        <f>$C31*Total_Projection_26_31!C$7</f>
        <v/>
      </c>
      <c r="Q31" s="6">
        <f>$C31*Total_Projection_26_31!D$7</f>
        <v/>
      </c>
      <c r="R31" s="6">
        <f>$C31*Total_Projection_26_31!E$7</f>
        <v/>
      </c>
      <c r="S31" s="6">
        <f>$C31*Total_Projection_26_31!F$7</f>
        <v/>
      </c>
      <c r="T31" s="6">
        <f>$C31*Total_Projection_26_31!G$7</f>
        <v/>
      </c>
      <c r="U31" s="6">
        <f>$C31*Total_Projection_26_31!H$7</f>
        <v/>
      </c>
    </row>
    <row r="32">
      <c r="A32" s="5">
        <f>Reconciled_Country_Flows!A32</f>
        <v/>
      </c>
      <c r="B32" s="5">
        <f>Reconciled_Country_Flows!B32</f>
        <v/>
      </c>
      <c r="C32" s="8">
        <f>Reconciled_Country_Flows!M32</f>
        <v/>
      </c>
      <c r="D32" s="6">
        <f>$C32*Total_Projection_26_31!C$6</f>
        <v/>
      </c>
      <c r="E32" s="6">
        <f>$C32*Total_Projection_26_31!D$6</f>
        <v/>
      </c>
      <c r="F32" s="6">
        <f>$C32*Total_Projection_26_31!E$6</f>
        <v/>
      </c>
      <c r="G32" s="6">
        <f>$C32*Total_Projection_26_31!F$6</f>
        <v/>
      </c>
      <c r="H32" s="6">
        <f>$C32*Total_Projection_26_31!G$6</f>
        <v/>
      </c>
      <c r="I32" s="6">
        <f>$C32*Total_Projection_26_31!H$6</f>
        <v/>
      </c>
      <c r="J32" s="6">
        <f>$C32*Total_Projection_26_31!C$5</f>
        <v/>
      </c>
      <c r="K32" s="6">
        <f>$C32*Total_Projection_26_31!D$5</f>
        <v/>
      </c>
      <c r="L32" s="6">
        <f>$C32*Total_Projection_26_31!E$5</f>
        <v/>
      </c>
      <c r="M32" s="6">
        <f>$C32*Total_Projection_26_31!F$5</f>
        <v/>
      </c>
      <c r="N32" s="6">
        <f>$C32*Total_Projection_26_31!G$5</f>
        <v/>
      </c>
      <c r="O32" s="6">
        <f>$C32*Total_Projection_26_31!H$5</f>
        <v/>
      </c>
      <c r="P32" s="6">
        <f>$C32*Total_Projection_26_31!C$7</f>
        <v/>
      </c>
      <c r="Q32" s="6">
        <f>$C32*Total_Projection_26_31!D$7</f>
        <v/>
      </c>
      <c r="R32" s="6">
        <f>$C32*Total_Projection_26_31!E$7</f>
        <v/>
      </c>
      <c r="S32" s="6">
        <f>$C32*Total_Projection_26_31!F$7</f>
        <v/>
      </c>
      <c r="T32" s="6">
        <f>$C32*Total_Projection_26_31!G$7</f>
        <v/>
      </c>
      <c r="U32" s="6">
        <f>$C32*Total_Projection_26_31!H$7</f>
        <v/>
      </c>
    </row>
    <row r="33">
      <c r="A33" s="5">
        <f>Reconciled_Country_Flows!A33</f>
        <v/>
      </c>
      <c r="B33" s="5">
        <f>Reconciled_Country_Flows!B33</f>
        <v/>
      </c>
      <c r="C33" s="8">
        <f>Reconciled_Country_Flows!M33</f>
        <v/>
      </c>
      <c r="D33" s="6">
        <f>$C33*Total_Projection_26_31!C$6</f>
        <v/>
      </c>
      <c r="E33" s="6">
        <f>$C33*Total_Projection_26_31!D$6</f>
        <v/>
      </c>
      <c r="F33" s="6">
        <f>$C33*Total_Projection_26_31!E$6</f>
        <v/>
      </c>
      <c r="G33" s="6">
        <f>$C33*Total_Projection_26_31!F$6</f>
        <v/>
      </c>
      <c r="H33" s="6">
        <f>$C33*Total_Projection_26_31!G$6</f>
        <v/>
      </c>
      <c r="I33" s="6">
        <f>$C33*Total_Projection_26_31!H$6</f>
        <v/>
      </c>
      <c r="J33" s="6">
        <f>$C33*Total_Projection_26_31!C$5</f>
        <v/>
      </c>
      <c r="K33" s="6">
        <f>$C33*Total_Projection_26_31!D$5</f>
        <v/>
      </c>
      <c r="L33" s="6">
        <f>$C33*Total_Projection_26_31!E$5</f>
        <v/>
      </c>
      <c r="M33" s="6">
        <f>$C33*Total_Projection_26_31!F$5</f>
        <v/>
      </c>
      <c r="N33" s="6">
        <f>$C33*Total_Projection_26_31!G$5</f>
        <v/>
      </c>
      <c r="O33" s="6">
        <f>$C33*Total_Projection_26_31!H$5</f>
        <v/>
      </c>
      <c r="P33" s="6">
        <f>$C33*Total_Projection_26_31!C$7</f>
        <v/>
      </c>
      <c r="Q33" s="6">
        <f>$C33*Total_Projection_26_31!D$7</f>
        <v/>
      </c>
      <c r="R33" s="6">
        <f>$C33*Total_Projection_26_31!E$7</f>
        <v/>
      </c>
      <c r="S33" s="6">
        <f>$C33*Total_Projection_26_31!F$7</f>
        <v/>
      </c>
      <c r="T33" s="6">
        <f>$C33*Total_Projection_26_31!G$7</f>
        <v/>
      </c>
      <c r="U33" s="6">
        <f>$C33*Total_Projection_26_31!H$7</f>
        <v/>
      </c>
    </row>
    <row r="34">
      <c r="A34" s="12" t="inlineStr">
        <is>
          <t>Total</t>
        </is>
      </c>
      <c r="B34" s="12" t="inlineStr">
        <is>
          <t>ALL</t>
        </is>
      </c>
      <c r="C34" s="18">
        <f>SUM(C5:C33)</f>
        <v/>
      </c>
      <c r="D34" s="15">
        <f>SUM(D5:D33)</f>
        <v/>
      </c>
      <c r="E34" s="15">
        <f>SUM(E5:E33)</f>
        <v/>
      </c>
      <c r="F34" s="15">
        <f>SUM(F5:F33)</f>
        <v/>
      </c>
      <c r="G34" s="15">
        <f>SUM(G5:G33)</f>
        <v/>
      </c>
      <c r="H34" s="15">
        <f>SUM(H5:H33)</f>
        <v/>
      </c>
      <c r="I34" s="15">
        <f>SUM(I5:I33)</f>
        <v/>
      </c>
      <c r="J34" s="15">
        <f>SUM(J5:J33)</f>
        <v/>
      </c>
      <c r="K34" s="15">
        <f>SUM(K5:K33)</f>
        <v/>
      </c>
      <c r="L34" s="15">
        <f>SUM(L5:L33)</f>
        <v/>
      </c>
      <c r="M34" s="15">
        <f>SUM(M5:M33)</f>
        <v/>
      </c>
      <c r="N34" s="15">
        <f>SUM(N5:N33)</f>
        <v/>
      </c>
      <c r="O34" s="15">
        <f>SUM(O5:O33)</f>
        <v/>
      </c>
      <c r="P34" s="15">
        <f>SUM(P5:P33)</f>
        <v/>
      </c>
      <c r="Q34" s="15">
        <f>SUM(Q5:Q33)</f>
        <v/>
      </c>
      <c r="R34" s="15">
        <f>SUM(R5:R33)</f>
        <v/>
      </c>
      <c r="S34" s="15">
        <f>SUM(S5:S33)</f>
        <v/>
      </c>
      <c r="T34" s="15">
        <f>SUM(T5:T33)</f>
        <v/>
      </c>
      <c r="U34" s="15">
        <f>SUM(U5:U33)</f>
        <v/>
      </c>
    </row>
  </sheetData>
  <mergeCells count="2">
    <mergeCell ref="A1:U1"/>
    <mergeCell ref="A2:U2"/>
  </mergeCells>
  <pageMargins left="0.75" right="0.75" top="1" bottom="1" header="0.5" footer="0.5"/>
  <pageSetup scale="1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2026-05-20T11:00:33Z</dcterms:created>
  <dcterms:modified xsi:type="dcterms:W3CDTF">2026-05-20T11:00:33Z</dcterms:modified>
</cp:coreProperties>
</file>