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a_Total_YOY" sheetId="1" state="visible" r:id="rId1"/>
    <sheet name="Country_Flows_2020_2025" sheetId="2" state="visible" r:id="rId2"/>
    <sheet name="Sources_Method" sheetId="3" state="visible" r:id="rId3"/>
    <sheet name="Country_Scenarios_2020_2025" sheetId="4" state="visible" r:id="rId4"/>
    <sheet name="Scenario_Summary" sheetId="5" state="visible" r:id="rId5"/>
    <sheet name="Corridor_Evidence" sheetId="6" state="visible" r:id="rId6"/>
    <sheet name="Reconciled_Country_Flows" sheetId="7" state="visible" r:id="rId7"/>
    <sheet name="Disclosure_Tracker" sheetId="8" state="visible" r:id="rId8"/>
    <sheet name="YOY_Growth_Justification" sheetId="9" state="visible" r:id="rId9"/>
    <sheet name="Proj_Assumptions_26_31" sheetId="10" state="visible" r:id="rId10"/>
    <sheet name="Total_Projection_26_31" sheetId="11" state="visible" r:id="rId11"/>
    <sheet name="Country_Projection_26_31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"/>
    <numFmt numFmtId="165" formatCode="0.0%"/>
    <numFmt numFmtId="166" formatCode="0.000"/>
  </numFmts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44546A"/>
      <sz val="10"/>
    </font>
    <font>
      <b val="1"/>
      <color rgb="00FFFFFF"/>
    </font>
    <font>
      <b val="1"/>
      <color rgb="001F1F1F"/>
    </font>
    <font>
      <b val="1"/>
    </font>
  </fonts>
  <fills count="10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F8FBFD"/>
      </patternFill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D9EAD3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FCE4D6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1" applyAlignment="1" pivotButton="0" quotePrefix="0" xfId="0">
      <alignment vertical="top" wrapText="1"/>
    </xf>
    <xf numFmtId="0" fontId="0" fillId="0" borderId="1" pivotButton="0" quotePrefix="0" xfId="0"/>
    <xf numFmtId="0" fontId="2" fillId="3" borderId="1" applyAlignment="1" pivotButton="0" quotePrefix="0" xfId="0">
      <alignment vertical="top" wrapText="1"/>
    </xf>
    <xf numFmtId="0" fontId="3" fillId="2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164" fontId="0" fillId="0" borderId="1" applyAlignment="1" pivotButton="0" quotePrefix="0" xfId="0">
      <alignment vertical="top" wrapText="1"/>
    </xf>
    <xf numFmtId="165" fontId="0" fillId="0" borderId="0" pivotButton="0" quotePrefix="0" xfId="0"/>
    <xf numFmtId="165" fontId="0" fillId="0" borderId="1" applyAlignment="1" pivotButton="0" quotePrefix="0" xfId="0">
      <alignment vertical="top" wrapText="1"/>
    </xf>
    <xf numFmtId="0" fontId="3" fillId="4" borderId="1" applyAlignment="1" pivotButton="0" quotePrefix="0" xfId="0">
      <alignment vertical="top" wrapText="1"/>
    </xf>
    <xf numFmtId="0" fontId="4" fillId="5" borderId="1" applyAlignment="1" pivotButton="0" quotePrefix="0" xfId="0">
      <alignment vertical="top" wrapText="1"/>
    </xf>
    <xf numFmtId="164" fontId="0" fillId="0" borderId="0" pivotButton="0" quotePrefix="0" xfId="0"/>
    <xf numFmtId="0" fontId="0" fillId="7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  <xf numFmtId="0" fontId="5" fillId="6" borderId="1" applyAlignment="1" pivotButton="0" quotePrefix="0" xfId="0">
      <alignment vertical="top" wrapText="1"/>
    </xf>
    <xf numFmtId="0" fontId="5" fillId="6" borderId="0" pivotButton="0" quotePrefix="0" xfId="0"/>
    <xf numFmtId="165" fontId="5" fillId="6" borderId="0" pivotButton="0" quotePrefix="0" xfId="0"/>
    <xf numFmtId="164" fontId="5" fillId="6" borderId="1" applyAlignment="1" pivotButton="0" quotePrefix="0" xfId="0">
      <alignment vertical="top" wrapText="1"/>
    </xf>
    <xf numFmtId="166" fontId="0" fillId="0" borderId="1" applyAlignment="1" pivotButton="0" quotePrefix="0" xfId="0">
      <alignment vertical="top" wrapText="1"/>
    </xf>
    <xf numFmtId="165" fontId="5" fillId="6" borderId="1" applyAlignment="1" pivotButton="0" quotePrefix="0" xfId="0">
      <alignment vertical="top" wrapText="1"/>
    </xf>
    <xf numFmtId="0" fontId="4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T17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18" customWidth="1" min="5" max="5"/>
    <col width="38" customWidth="1" min="6" max="6"/>
    <col width="18" customWidth="1" min="7" max="7"/>
    <col width="18" customWidth="1" min="8" max="8"/>
    <col width="38" customWidth="1" min="9" max="9"/>
    <col width="3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8" customWidth="1" min="16" max="16"/>
    <col width="18" customWidth="1" min="17" max="17"/>
    <col width="18" customWidth="1" min="18" max="18"/>
    <col width="18" customWidth="1" min="19" max="19"/>
    <col width="38" customWidth="1" min="20" max="20"/>
  </cols>
  <sheetData>
    <row r="1" ht="24" customHeight="1">
      <c r="A1" s="1" t="inlineStr">
        <is>
          <t>India Remittances - Year over Year (Official Baseline)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</row>
    <row r="2" ht="34" customHeight="1">
      <c r="A2" s="3" t="inlineStr">
        <is>
          <t>Indicator: Personal remittances, received (current US$). 2009-2024 from World Bank WDI; 2025 uses RBI FY2024-25 private transfers/remittance anchor of USD 135.46bn.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</row>
    <row r="3" ht="18" customHeight="1"/>
    <row r="4" ht="18" customHeight="1">
      <c r="A4" s="4" t="inlineStr">
        <is>
          <t>Country Name</t>
        </is>
      </c>
      <c r="B4" s="4" t="inlineStr">
        <is>
          <t>Country Code</t>
        </is>
      </c>
      <c r="C4" s="4" t="inlineStr">
        <is>
          <t>Indicator Name</t>
        </is>
      </c>
      <c r="D4" s="4" t="inlineStr">
        <is>
          <t>2009</t>
        </is>
      </c>
      <c r="E4" s="4" t="inlineStr">
        <is>
          <t>2010</t>
        </is>
      </c>
      <c r="F4" s="4" t="inlineStr">
        <is>
          <t>2011</t>
        </is>
      </c>
      <c r="G4" s="4" t="inlineStr">
        <is>
          <t>2012</t>
        </is>
      </c>
      <c r="H4" s="4" t="inlineStr">
        <is>
          <t>2013</t>
        </is>
      </c>
      <c r="I4" s="4" t="inlineStr">
        <is>
          <t>2014</t>
        </is>
      </c>
      <c r="J4" s="4" t="inlineStr">
        <is>
          <t>2015</t>
        </is>
      </c>
      <c r="K4" s="4" t="inlineStr">
        <is>
          <t>2016</t>
        </is>
      </c>
      <c r="L4" s="4" t="inlineStr">
        <is>
          <t>2017</t>
        </is>
      </c>
      <c r="M4" s="4" t="inlineStr">
        <is>
          <t>2018</t>
        </is>
      </c>
      <c r="N4" s="4" t="inlineStr">
        <is>
          <t>2019</t>
        </is>
      </c>
      <c r="O4" s="4" t="inlineStr">
        <is>
          <t>2020</t>
        </is>
      </c>
      <c r="P4" s="4" t="inlineStr">
        <is>
          <t>2021</t>
        </is>
      </c>
      <c r="Q4" s="4" t="inlineStr">
        <is>
          <t>2022</t>
        </is>
      </c>
      <c r="R4" s="4" t="inlineStr">
        <is>
          <t>2023</t>
        </is>
      </c>
      <c r="S4" s="4" t="inlineStr">
        <is>
          <t>2024</t>
        </is>
      </c>
      <c r="T4" s="4" t="inlineStr">
        <is>
          <t>2025</t>
        </is>
      </c>
    </row>
    <row r="5" ht="18" customHeight="1">
      <c r="A5" s="5" t="inlineStr">
        <is>
          <t>India</t>
        </is>
      </c>
      <c r="B5" s="5" t="inlineStr">
        <is>
          <t>IND</t>
        </is>
      </c>
      <c r="C5" s="5" t="inlineStr">
        <is>
          <t>Personal remittances, received (current US$)</t>
        </is>
      </c>
      <c r="D5" s="6" t="n">
        <v>49203912008.5506</v>
      </c>
      <c r="E5" s="6" t="n">
        <v>53479960083.2432</v>
      </c>
      <c r="F5" s="6" t="n">
        <v>62499075444.7366</v>
      </c>
      <c r="G5" s="6" t="n">
        <v>68820517837.6535</v>
      </c>
      <c r="H5" s="6" t="n">
        <v>69970360846.7858</v>
      </c>
      <c r="I5" s="6" t="n">
        <v>70388642796.547</v>
      </c>
      <c r="J5" s="6" t="n">
        <v>68909693352.83501</v>
      </c>
      <c r="K5" s="6" t="n">
        <v>62744364089.9511</v>
      </c>
      <c r="L5" s="6" t="n">
        <v>68967175499.86639</v>
      </c>
      <c r="M5" s="6" t="n">
        <v>78790170928.67419</v>
      </c>
      <c r="N5" s="6" t="n">
        <v>83332078002.3031</v>
      </c>
      <c r="O5" s="6" t="n">
        <v>83149172934.10429</v>
      </c>
      <c r="P5" s="6" t="n">
        <v>89375152217.5657</v>
      </c>
      <c r="Q5" s="6" t="n">
        <v>111221774722.087</v>
      </c>
      <c r="R5" s="6" t="n">
        <v>119526055008.101</v>
      </c>
      <c r="S5" s="6" t="n">
        <v>137674533895.686</v>
      </c>
      <c r="T5" s="6" t="n">
        <v>135460000000</v>
      </c>
    </row>
    <row r="6" ht="18" customHeight="1">
      <c r="A6" s="5" t="inlineStr">
        <is>
          <t>YoY Growth %</t>
        </is>
      </c>
      <c r="C6" s="5" t="inlineStr">
        <is>
          <t>Annual growth vs prior year</t>
        </is>
      </c>
      <c r="D6" s="7" t="n"/>
      <c r="E6" s="8">
        <f>E5/D5-1</f>
        <v/>
      </c>
      <c r="F6" s="8">
        <f>F5/E5-1</f>
        <v/>
      </c>
      <c r="G6" s="8">
        <f>G5/F5-1</f>
        <v/>
      </c>
      <c r="H6" s="8">
        <f>H5/G5-1</f>
        <v/>
      </c>
      <c r="I6" s="8">
        <f>I5/H5-1</f>
        <v/>
      </c>
      <c r="J6" s="8">
        <f>J5/I5-1</f>
        <v/>
      </c>
      <c r="K6" s="8">
        <f>K5/J5-1</f>
        <v/>
      </c>
      <c r="L6" s="8">
        <f>L5/K5-1</f>
        <v/>
      </c>
      <c r="M6" s="8">
        <f>M5/L5-1</f>
        <v/>
      </c>
      <c r="N6" s="8">
        <f>N5/M5-1</f>
        <v/>
      </c>
      <c r="O6" s="8">
        <f>O5/N5-1</f>
        <v/>
      </c>
      <c r="P6" s="8">
        <f>P5/O5-1</f>
        <v/>
      </c>
      <c r="Q6" s="8">
        <f>Q5/P5-1</f>
        <v/>
      </c>
      <c r="R6" s="8">
        <f>R5/Q5-1</f>
        <v/>
      </c>
      <c r="S6" s="8">
        <f>S5/R5-1</f>
        <v/>
      </c>
      <c r="T6" s="8">
        <f>T5/S5-1</f>
        <v/>
      </c>
    </row>
    <row r="7" ht="18" customHeight="1">
      <c r="A7" s="5" t="inlineStr">
        <is>
          <t>Source Basis</t>
        </is>
      </c>
      <c r="C7" s="5" t="inlineStr">
        <is>
          <t>Data source by year</t>
        </is>
      </c>
      <c r="D7" s="5" t="inlineStr">
        <is>
          <t>World Bank WDI</t>
        </is>
      </c>
      <c r="E7" s="5" t="inlineStr">
        <is>
          <t>World Bank WDI</t>
        </is>
      </c>
      <c r="F7" s="5" t="inlineStr">
        <is>
          <t>World Bank WDI</t>
        </is>
      </c>
      <c r="G7" s="5" t="inlineStr">
        <is>
          <t>World Bank WDI</t>
        </is>
      </c>
      <c r="H7" s="5" t="inlineStr">
        <is>
          <t>World Bank WDI</t>
        </is>
      </c>
      <c r="I7" s="5" t="inlineStr">
        <is>
          <t>World Bank WDI</t>
        </is>
      </c>
      <c r="J7" s="5" t="inlineStr">
        <is>
          <t>World Bank WDI</t>
        </is>
      </c>
      <c r="K7" s="5" t="inlineStr">
        <is>
          <t>World Bank WDI</t>
        </is>
      </c>
      <c r="L7" s="5" t="inlineStr">
        <is>
          <t>World Bank WDI</t>
        </is>
      </c>
      <c r="M7" s="5" t="inlineStr">
        <is>
          <t>World Bank WDI</t>
        </is>
      </c>
      <c r="N7" s="5" t="inlineStr">
        <is>
          <t>World Bank WDI</t>
        </is>
      </c>
      <c r="O7" s="5" t="inlineStr">
        <is>
          <t>World Bank WDI</t>
        </is>
      </c>
      <c r="P7" s="5" t="inlineStr">
        <is>
          <t>World Bank WDI</t>
        </is>
      </c>
      <c r="Q7" s="5" t="inlineStr">
        <is>
          <t>World Bank WDI</t>
        </is>
      </c>
      <c r="R7" s="5" t="inlineStr">
        <is>
          <t>World Bank WDI</t>
        </is>
      </c>
      <c r="S7" s="5" t="inlineStr">
        <is>
          <t>World Bank WDI</t>
        </is>
      </c>
      <c r="T7" s="5" t="inlineStr">
        <is>
          <t>RBI FY25 / provisional calendar proxy</t>
        </is>
      </c>
    </row>
    <row r="8" ht="18" customHeight="1"/>
    <row r="9" ht="18" customHeight="1">
      <c r="A9" s="5" t="inlineStr">
        <is>
          <t>2025 India official/FY anchor</t>
        </is>
      </c>
      <c r="D9" s="5" t="inlineStr">
        <is>
          <t>RBI FY2024-25 gross inward remittances / private transfers</t>
        </is>
      </c>
      <c r="E9" s="6" t="n">
        <v>135460000000</v>
      </c>
      <c r="F9" s="5" t="inlineStr">
        <is>
          <t>Anchor type</t>
        </is>
      </c>
      <c r="G9" s="5" t="inlineStr">
        <is>
          <t>FY2024-25 / USD</t>
        </is>
      </c>
      <c r="H9" s="5" t="inlineStr">
        <is>
          <t>Model treatment</t>
        </is>
      </c>
      <c r="I9" s="5" t="inlineStr">
        <is>
          <t>Used as provisional 2025 control until WDI 2025 is populated</t>
        </is>
      </c>
      <c r="J9" s="5" t="inlineStr">
        <is>
          <t>Investor caution: FY anchor and calendar-year WDI are not perfectly identical. Use this as a practical 2025 proxy, not a final official calendar-year WDI value.</t>
        </is>
      </c>
    </row>
    <row r="10" ht="18" customHeight="1"/>
    <row r="11" ht="18" customHeight="1"/>
    <row r="12" ht="18" customHeight="1">
      <c r="A12" s="9" t="inlineStr">
        <is>
          <t>Source Register</t>
        </is>
      </c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  <c r="N12" s="2" t="n"/>
      <c r="O12" s="2" t="n"/>
      <c r="P12" s="2" t="n"/>
      <c r="Q12" s="2" t="n"/>
      <c r="R12" s="2" t="n"/>
      <c r="S12" s="2" t="n"/>
      <c r="T12" s="2" t="n"/>
    </row>
    <row r="13" ht="18" customHeight="1">
      <c r="A13" s="10" t="inlineStr">
        <is>
          <t>Type</t>
        </is>
      </c>
      <c r="B13" s="10" t="inlineStr">
        <is>
          <t>Source / Evidence</t>
        </is>
      </c>
      <c r="C13" s="10" t="inlineStr">
        <is>
          <t>Link / Reference</t>
        </is>
      </c>
      <c r="D13" s="10" t="inlineStr">
        <is>
          <t>Usage</t>
        </is>
      </c>
      <c r="E13" s="10" t="inlineStr">
        <is>
          <t>Confidence</t>
        </is>
      </c>
      <c r="F13" s="10" t="inlineStr">
        <is>
          <t>Limitation / Treatment</t>
        </is>
      </c>
    </row>
    <row r="14" ht="18" customHeight="1">
      <c r="A14" s="5" t="inlineStr">
        <is>
          <t>Official India totals</t>
        </is>
      </c>
      <c r="B14" s="5" t="inlineStr">
        <is>
          <t>World Bank WDI - Personal remittances, received (current US$), indicator BX.TRF.PWKR.CD.DT</t>
        </is>
      </c>
      <c r="C14" s="5" t="inlineStr">
        <is>
          <t>https://api.worldbank.org/v2/country/IND/indicator/BX.TRF.PWKR.CD.DT?format=json&amp;per_page=100&amp;date=2009:2025</t>
        </is>
      </c>
      <c r="D14" s="5" t="inlineStr">
        <is>
          <t>Primary annual USD baseline for 2009-2024</t>
        </is>
      </c>
      <c r="E14" s="5" t="inlineStr">
        <is>
          <t>High</t>
        </is>
      </c>
      <c r="F14" s="5" t="inlineStr">
        <is>
          <t>World Bank WDI 2025 value is not populated as of workbook build date.</t>
        </is>
      </c>
    </row>
    <row r="15" ht="18" customHeight="1">
      <c r="A15" s="5" t="inlineStr">
        <is>
          <t>2025 official/FY anchor</t>
        </is>
      </c>
      <c r="B15" s="5" t="inlineStr">
        <is>
          <t>RBI balance of payments / public reporting of FY2024-25 gross inward remittances around USD 135.46bn</t>
        </is>
      </c>
      <c r="C15" s="5" t="inlineStr">
        <is>
          <t>https://www.rbi.org.in/Scripts/BS_ViewBulletin.aspx?Id=23260</t>
        </is>
      </c>
      <c r="D15" s="5" t="inlineStr">
        <is>
          <t>Used as provisional 2025 control figure for country-flow and projection tabs</t>
        </is>
      </c>
      <c r="E15" s="5" t="inlineStr">
        <is>
          <t>Medium-High</t>
        </is>
      </c>
      <c r="F15" s="5" t="inlineStr">
        <is>
          <t>Fiscal-year timing differs from calendar-year WDI.</t>
        </is>
      </c>
    </row>
    <row r="16" ht="18" customHeight="1">
      <c r="A16" s="5" t="inlineStr">
        <is>
          <t>Source country split</t>
        </is>
      </c>
      <c r="B16" s="5" t="inlineStr">
        <is>
          <t>RBI Bulletin March 2025 - Sixth Round of India Remittances Survey, Table 1</t>
        </is>
      </c>
      <c r="C16" s="5" t="inlineStr">
        <is>
          <t>https://www.rbi.org.in/Scripts/BS_ViewBulletin.aspx?Id=23260</t>
        </is>
      </c>
      <c r="D16" s="5" t="inlineStr">
        <is>
          <t>Main evidence for 2020-21 and 2023-24 source-country shares</t>
        </is>
      </c>
      <c r="E16" s="5" t="inlineStr">
        <is>
          <t>High</t>
        </is>
      </c>
      <c r="F16" s="5" t="inlineStr">
        <is>
          <t>Survey covers bank remittances and selected MTO/fintech respondents; 2025 country split estimated from 2023-24 anchor.</t>
        </is>
      </c>
    </row>
    <row r="17" ht="18" customHeight="1">
      <c r="A17" s="5" t="inlineStr">
        <is>
          <t>World Bank 2024 global context</t>
        </is>
      </c>
      <c r="B17" s="5" t="inlineStr">
        <is>
          <t>World Bank People Move blog on 2024 remittance flows</t>
        </is>
      </c>
      <c r="C17" s="5" t="inlineStr">
        <is>
          <t>https://blogs.worldbank.org/en/peoplemove/in-2024--remittance-flows-to-low--and-middle-income-countries-ar</t>
        </is>
      </c>
      <c r="D17" s="5" t="inlineStr">
        <is>
          <t>Supports India as top global recipient and remittance resilience narrative</t>
        </is>
      </c>
      <c r="E17" s="5" t="inlineStr">
        <is>
          <t>High</t>
        </is>
      </c>
      <c r="F17" s="5" t="inlineStr">
        <is>
          <t>World Bank blog has estimates; WDI table remains annual model baseline.</t>
        </is>
      </c>
    </row>
  </sheetData>
  <mergeCells count="3">
    <mergeCell ref="A1:T1"/>
    <mergeCell ref="A12:T12"/>
    <mergeCell ref="A2:T2"/>
  </mergeCells>
  <pageMargins left="0.75" right="0.75" top="1" bottom="1" header="0.5" footer="0.5"/>
  <pageSetup scale="100"/>
</worksheet>
</file>

<file path=xl/worksheets/sheet2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K33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17" customWidth="1" min="3" max="3"/>
    <col width="31" customWidth="1" min="4" max="4"/>
    <col width="31" customWidth="1" min="5" max="5"/>
    <col width="31" customWidth="1" min="6" max="6"/>
    <col width="31" customWidth="1" min="7" max="7"/>
    <col width="31" customWidth="1" min="8" max="8"/>
    <col width="31" customWidth="1" min="9" max="9"/>
    <col width="31" customWidth="1" min="10" max="10"/>
    <col width="38" customWidth="1" min="11" max="11"/>
  </cols>
  <sheetData>
    <row r="1" ht="24" customHeight="1">
      <c r="A1" s="1" t="inlineStr">
        <is>
          <t>India Remittance Inflows by Source Country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34" customHeight="1">
      <c r="A2" s="3" t="inlineStr">
        <is>
          <t>Disclosure-weighted allocation model reconciled to India_Total_YOY annual totals via Corridor_Evidence and Reconciled_Country_Flows. RBI Table 1 is the primary country-share anchor.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 ht="18" customHeight="1"/>
    <row r="4" ht="18" customHeight="1">
      <c r="A4" s="4" t="inlineStr">
        <is>
          <t>Source Country</t>
        </is>
      </c>
      <c r="B4" s="4" t="inlineStr">
        <is>
          <t>ISO3</t>
        </is>
      </c>
      <c r="C4" s="4" t="inlineStr">
        <is>
          <t>Confidence Tier</t>
        </is>
      </c>
      <c r="D4" s="4" t="inlineStr">
        <is>
          <t>Allocation Share 2025</t>
        </is>
      </c>
      <c r="E4" s="4" t="inlineStr">
        <is>
          <t>2020 (US$)</t>
        </is>
      </c>
      <c r="F4" s="4" t="inlineStr">
        <is>
          <t>2021 (US$)</t>
        </is>
      </c>
      <c r="G4" s="4" t="inlineStr">
        <is>
          <t>2022 (US$)</t>
        </is>
      </c>
      <c r="H4" s="4" t="inlineStr">
        <is>
          <t>2023 (US$)</t>
        </is>
      </c>
      <c r="I4" s="4" t="inlineStr">
        <is>
          <t>2024 (US$)</t>
        </is>
      </c>
      <c r="J4" s="4" t="inlineStr">
        <is>
          <t>2025 (US$)</t>
        </is>
      </c>
      <c r="K4" s="4" t="inlineStr">
        <is>
          <t>Method / Evidence Note</t>
        </is>
      </c>
    </row>
    <row r="5" ht="18" customHeight="1">
      <c r="A5" s="5" t="inlineStr">
        <is>
          <t>Annual Total Control</t>
        </is>
      </c>
      <c r="B5" s="5" t="inlineStr">
        <is>
          <t>IND</t>
        </is>
      </c>
      <c r="C5" s="5" t="inlineStr">
        <is>
          <t>Control</t>
        </is>
      </c>
      <c r="D5" s="8">
        <f>SUM(D7:D33)</f>
        <v/>
      </c>
      <c r="E5" s="6">
        <f>India_Total_YOY!O5</f>
        <v/>
      </c>
      <c r="F5" s="6">
        <f>India_Total_YOY!P5</f>
        <v/>
      </c>
      <c r="G5" s="6">
        <f>India_Total_YOY!Q5</f>
        <v/>
      </c>
      <c r="H5" s="6">
        <f>India_Total_YOY!R5</f>
        <v/>
      </c>
      <c r="I5" s="6">
        <f>India_Total_YOY!S5</f>
        <v/>
      </c>
      <c r="J5" s="6">
        <f>India_Total_YOY!T5</f>
        <v/>
      </c>
      <c r="K5" s="5" t="inlineStr">
        <is>
          <t>Control row: annual India total from India_Total_YOY.</t>
        </is>
      </c>
    </row>
    <row r="6" ht="18" customHeight="1">
      <c r="D6" s="7" t="n"/>
      <c r="E6" s="11" t="n"/>
      <c r="F6" s="11" t="n"/>
      <c r="G6" s="11" t="n"/>
      <c r="H6" s="11" t="n"/>
      <c r="I6" s="11" t="n"/>
      <c r="J6" s="11" t="n"/>
    </row>
    <row r="7" ht="18" customHeight="1">
      <c r="A7" s="5" t="inlineStr">
        <is>
          <t>United States</t>
        </is>
      </c>
      <c r="B7" s="5" t="inlineStr">
        <is>
          <t>USA</t>
        </is>
      </c>
      <c r="C7" s="12" t="inlineStr">
        <is>
          <t>A</t>
        </is>
      </c>
      <c r="D7" s="8">
        <f>Reconciled_Country_Flows!M5</f>
        <v/>
      </c>
      <c r="E7" s="6">
        <f>Reconciled_Country_Flows!D5</f>
        <v/>
      </c>
      <c r="F7" s="6">
        <f>Reconciled_Country_Flows!F5</f>
        <v/>
      </c>
      <c r="G7" s="6">
        <f>Reconciled_Country_Flows!H5</f>
        <v/>
      </c>
      <c r="H7" s="6">
        <f>Reconciled_Country_Flows!J5</f>
        <v/>
      </c>
      <c r="I7" s="6">
        <f>Reconciled_Country_Flows!L5</f>
        <v/>
      </c>
      <c r="J7" s="6">
        <f>Reconciled_Country_Flows!N5</f>
        <v/>
      </c>
      <c r="K7" s="5" t="inlineStr">
        <is>
          <t>Largest source country; skilled diaspora / white-collar corridor</t>
        </is>
      </c>
    </row>
    <row r="8" ht="18" customHeight="1">
      <c r="A8" s="5" t="inlineStr">
        <is>
          <t>United Arab Emirates</t>
        </is>
      </c>
      <c r="B8" s="5" t="inlineStr">
        <is>
          <t>ARE</t>
        </is>
      </c>
      <c r="C8" s="12" t="inlineStr">
        <is>
          <t>A</t>
        </is>
      </c>
      <c r="D8" s="8">
        <f>Reconciled_Country_Flows!M6</f>
        <v/>
      </c>
      <c r="E8" s="6">
        <f>Reconciled_Country_Flows!D6</f>
        <v/>
      </c>
      <c r="F8" s="6">
        <f>Reconciled_Country_Flows!F6</f>
        <v/>
      </c>
      <c r="G8" s="6">
        <f>Reconciled_Country_Flows!H6</f>
        <v/>
      </c>
      <c r="H8" s="6">
        <f>Reconciled_Country_Flows!J6</f>
        <v/>
      </c>
      <c r="I8" s="6">
        <f>Reconciled_Country_Flows!L6</f>
        <v/>
      </c>
      <c r="J8" s="6">
        <f>Reconciled_Country_Flows!N6</f>
        <v/>
      </c>
      <c r="K8" s="5" t="inlineStr">
        <is>
          <t>Second largest source; major Indian worker hub</t>
        </is>
      </c>
    </row>
    <row r="9" ht="18" customHeight="1">
      <c r="A9" s="5" t="inlineStr">
        <is>
          <t>United Kingdom</t>
        </is>
      </c>
      <c r="B9" s="5" t="inlineStr">
        <is>
          <t>GBR</t>
        </is>
      </c>
      <c r="C9" s="12" t="inlineStr">
        <is>
          <t>A</t>
        </is>
      </c>
      <c r="D9" s="8">
        <f>Reconciled_Country_Flows!M7</f>
        <v/>
      </c>
      <c r="E9" s="6">
        <f>Reconciled_Country_Flows!D7</f>
        <v/>
      </c>
      <c r="F9" s="6">
        <f>Reconciled_Country_Flows!F7</f>
        <v/>
      </c>
      <c r="G9" s="6">
        <f>Reconciled_Country_Flows!H7</f>
        <v/>
      </c>
      <c r="H9" s="6">
        <f>Reconciled_Country_Flows!J7</f>
        <v/>
      </c>
      <c r="I9" s="6">
        <f>Reconciled_Country_Flows!L7</f>
        <v/>
      </c>
      <c r="J9" s="6">
        <f>Reconciled_Country_Flows!N7</f>
        <v/>
      </c>
      <c r="K9" s="5" t="inlineStr">
        <is>
          <t>UK share rose strongly after migration/mobility expansion</t>
        </is>
      </c>
    </row>
    <row r="10" ht="18" customHeight="1">
      <c r="A10" s="5" t="inlineStr">
        <is>
          <t>Saudi Arabia</t>
        </is>
      </c>
      <c r="B10" s="5" t="inlineStr">
        <is>
          <t>SAU</t>
        </is>
      </c>
      <c r="C10" s="12" t="inlineStr">
        <is>
          <t>A</t>
        </is>
      </c>
      <c r="D10" s="8">
        <f>Reconciled_Country_Flows!M8</f>
        <v/>
      </c>
      <c r="E10" s="6">
        <f>Reconciled_Country_Flows!D8</f>
        <v/>
      </c>
      <c r="F10" s="6">
        <f>Reconciled_Country_Flows!F8</f>
        <v/>
      </c>
      <c r="G10" s="6">
        <f>Reconciled_Country_Flows!H8</f>
        <v/>
      </c>
      <c r="H10" s="6">
        <f>Reconciled_Country_Flows!J8</f>
        <v/>
      </c>
      <c r="I10" s="6">
        <f>Reconciled_Country_Flows!L8</f>
        <v/>
      </c>
      <c r="J10" s="6">
        <f>Reconciled_Country_Flows!N8</f>
        <v/>
      </c>
      <c r="K10" s="5" t="inlineStr">
        <is>
          <t>GCC labour corridor; post-pandemic recovery</t>
        </is>
      </c>
    </row>
    <row r="11" ht="18" customHeight="1">
      <c r="A11" s="5" t="inlineStr">
        <is>
          <t>Singapore</t>
        </is>
      </c>
      <c r="B11" s="5" t="inlineStr">
        <is>
          <t>SGP</t>
        </is>
      </c>
      <c r="C11" s="12" t="inlineStr">
        <is>
          <t>A</t>
        </is>
      </c>
      <c r="D11" s="8">
        <f>Reconciled_Country_Flows!M9</f>
        <v/>
      </c>
      <c r="E11" s="6">
        <f>Reconciled_Country_Flows!D9</f>
        <v/>
      </c>
      <c r="F11" s="6">
        <f>Reconciled_Country_Flows!F9</f>
        <v/>
      </c>
      <c r="G11" s="6">
        <f>Reconciled_Country_Flows!H9</f>
        <v/>
      </c>
      <c r="H11" s="6">
        <f>Reconciled_Country_Flows!J9</f>
        <v/>
      </c>
      <c r="I11" s="6">
        <f>Reconciled_Country_Flows!L9</f>
        <v/>
      </c>
      <c r="J11" s="6">
        <f>Reconciled_Country_Flows!N9</f>
        <v/>
      </c>
      <c r="K11" s="5" t="inlineStr">
        <is>
          <t>Advanced economy/financial hub; strong digital corridor</t>
        </is>
      </c>
    </row>
    <row r="12" ht="18" customHeight="1">
      <c r="A12" s="5" t="inlineStr">
        <is>
          <t>Qatar</t>
        </is>
      </c>
      <c r="B12" s="5" t="inlineStr">
        <is>
          <t>QAT</t>
        </is>
      </c>
      <c r="C12" s="12" t="inlineStr">
        <is>
          <t>A</t>
        </is>
      </c>
      <c r="D12" s="8">
        <f>Reconciled_Country_Flows!M10</f>
        <v/>
      </c>
      <c r="E12" s="6">
        <f>Reconciled_Country_Flows!D10</f>
        <v/>
      </c>
      <c r="F12" s="6">
        <f>Reconciled_Country_Flows!F10</f>
        <v/>
      </c>
      <c r="G12" s="6">
        <f>Reconciled_Country_Flows!H10</f>
        <v/>
      </c>
      <c r="H12" s="6">
        <f>Reconciled_Country_Flows!J10</f>
        <v/>
      </c>
      <c r="I12" s="6">
        <f>Reconciled_Country_Flows!L10</f>
        <v/>
      </c>
      <c r="J12" s="6">
        <f>Reconciled_Country_Flows!N10</f>
        <v/>
      </c>
      <c r="K12" s="5" t="inlineStr">
        <is>
          <t>GCC remittance corridor; high digital share noted by RBI</t>
        </is>
      </c>
    </row>
    <row r="13" ht="18" customHeight="1">
      <c r="A13" s="5" t="inlineStr">
        <is>
          <t>Kuwait</t>
        </is>
      </c>
      <c r="B13" s="5" t="inlineStr">
        <is>
          <t>KWT</t>
        </is>
      </c>
      <c r="C13" s="12" t="inlineStr">
        <is>
          <t>A</t>
        </is>
      </c>
      <c r="D13" s="8">
        <f>Reconciled_Country_Flows!M11</f>
        <v/>
      </c>
      <c r="E13" s="6">
        <f>Reconciled_Country_Flows!D11</f>
        <v/>
      </c>
      <c r="F13" s="6">
        <f>Reconciled_Country_Flows!F11</f>
        <v/>
      </c>
      <c r="G13" s="6">
        <f>Reconciled_Country_Flows!H11</f>
        <v/>
      </c>
      <c r="H13" s="6">
        <f>Reconciled_Country_Flows!J11</f>
        <v/>
      </c>
      <c r="I13" s="6">
        <f>Reconciled_Country_Flows!L11</f>
        <v/>
      </c>
      <c r="J13" s="6">
        <f>Reconciled_Country_Flows!N11</f>
        <v/>
      </c>
      <c r="K13" s="5" t="inlineStr">
        <is>
          <t>GCC labour corridor, recovered from pandemic low</t>
        </is>
      </c>
    </row>
    <row r="14" ht="18" customHeight="1">
      <c r="A14" s="5" t="inlineStr">
        <is>
          <t>Canada</t>
        </is>
      </c>
      <c r="B14" s="5" t="inlineStr">
        <is>
          <t>CAN</t>
        </is>
      </c>
      <c r="C14" s="12" t="inlineStr">
        <is>
          <t>A</t>
        </is>
      </c>
      <c r="D14" s="8">
        <f>Reconciled_Country_Flows!M12</f>
        <v/>
      </c>
      <c r="E14" s="6">
        <f>Reconciled_Country_Flows!D12</f>
        <v/>
      </c>
      <c r="F14" s="6">
        <f>Reconciled_Country_Flows!F12</f>
        <v/>
      </c>
      <c r="G14" s="6">
        <f>Reconciled_Country_Flows!H12</f>
        <v/>
      </c>
      <c r="H14" s="6">
        <f>Reconciled_Country_Flows!J12</f>
        <v/>
      </c>
      <c r="I14" s="6">
        <f>Reconciled_Country_Flows!L12</f>
        <v/>
      </c>
      <c r="J14" s="6">
        <f>Reconciled_Country_Flows!N12</f>
        <v/>
      </c>
      <c r="K14" s="5" t="inlineStr">
        <is>
          <t>Student and skilled migration corridor</t>
        </is>
      </c>
    </row>
    <row r="15" ht="18" customHeight="1">
      <c r="A15" s="5" t="inlineStr">
        <is>
          <t>Oman</t>
        </is>
      </c>
      <c r="B15" s="5" t="inlineStr">
        <is>
          <t>OMN</t>
        </is>
      </c>
      <c r="C15" s="12" t="inlineStr">
        <is>
          <t>A</t>
        </is>
      </c>
      <c r="D15" s="8">
        <f>Reconciled_Country_Flows!M13</f>
        <v/>
      </c>
      <c r="E15" s="6">
        <f>Reconciled_Country_Flows!D13</f>
        <v/>
      </c>
      <c r="F15" s="6">
        <f>Reconciled_Country_Flows!F13</f>
        <v/>
      </c>
      <c r="G15" s="6">
        <f>Reconciled_Country_Flows!H13</f>
        <v/>
      </c>
      <c r="H15" s="6">
        <f>Reconciled_Country_Flows!J13</f>
        <v/>
      </c>
      <c r="I15" s="6">
        <f>Reconciled_Country_Flows!L13</f>
        <v/>
      </c>
      <c r="J15" s="6">
        <f>Reconciled_Country_Flows!N13</f>
        <v/>
      </c>
      <c r="K15" s="5" t="inlineStr">
        <is>
          <t>GCC labour corridor</t>
        </is>
      </c>
    </row>
    <row r="16" ht="18" customHeight="1">
      <c r="A16" s="5" t="inlineStr">
        <is>
          <t>Australia</t>
        </is>
      </c>
      <c r="B16" s="5" t="inlineStr">
        <is>
          <t>AUS</t>
        </is>
      </c>
      <c r="C16" s="12" t="inlineStr">
        <is>
          <t>A</t>
        </is>
      </c>
      <c r="D16" s="8">
        <f>Reconciled_Country_Flows!M14</f>
        <v/>
      </c>
      <c r="E16" s="6">
        <f>Reconciled_Country_Flows!D14</f>
        <v/>
      </c>
      <c r="F16" s="6">
        <f>Reconciled_Country_Flows!F14</f>
        <v/>
      </c>
      <c r="G16" s="6">
        <f>Reconciled_Country_Flows!H14</f>
        <v/>
      </c>
      <c r="H16" s="6">
        <f>Reconciled_Country_Flows!J14</f>
        <v/>
      </c>
      <c r="I16" s="6">
        <f>Reconciled_Country_Flows!L14</f>
        <v/>
      </c>
      <c r="J16" s="6">
        <f>Reconciled_Country_Flows!N14</f>
        <v/>
      </c>
      <c r="K16" s="5" t="inlineStr">
        <is>
          <t>Student/skilled migration and high digital share corridor</t>
        </is>
      </c>
    </row>
    <row r="17" ht="18" customHeight="1">
      <c r="A17" s="5" t="inlineStr">
        <is>
          <t>Bahrain</t>
        </is>
      </c>
      <c r="B17" s="5" t="inlineStr">
        <is>
          <t>BHR</t>
        </is>
      </c>
      <c r="C17" s="12" t="inlineStr">
        <is>
          <t>A</t>
        </is>
      </c>
      <c r="D17" s="8">
        <f>Reconciled_Country_Flows!M15</f>
        <v/>
      </c>
      <c r="E17" s="6">
        <f>Reconciled_Country_Flows!D15</f>
        <v/>
      </c>
      <c r="F17" s="6">
        <f>Reconciled_Country_Flows!F15</f>
        <v/>
      </c>
      <c r="G17" s="6">
        <f>Reconciled_Country_Flows!H15</f>
        <v/>
      </c>
      <c r="H17" s="6">
        <f>Reconciled_Country_Flows!J15</f>
        <v/>
      </c>
      <c r="I17" s="6">
        <f>Reconciled_Country_Flows!L15</f>
        <v/>
      </c>
      <c r="J17" s="6">
        <f>Reconciled_Country_Flows!N15</f>
        <v/>
      </c>
      <c r="K17" s="5" t="inlineStr">
        <is>
          <t>Smaller GCC labour corridor</t>
        </is>
      </c>
    </row>
    <row r="18" ht="18" customHeight="1">
      <c r="A18" s="5" t="inlineStr">
        <is>
          <t>Hong Kong</t>
        </is>
      </c>
      <c r="B18" s="5" t="inlineStr">
        <is>
          <t>HKG</t>
        </is>
      </c>
      <c r="C18" s="13" t="inlineStr">
        <is>
          <t>B</t>
        </is>
      </c>
      <c r="D18" s="8">
        <f>Reconciled_Country_Flows!M16</f>
        <v/>
      </c>
      <c r="E18" s="6">
        <f>Reconciled_Country_Flows!D16</f>
        <v/>
      </c>
      <c r="F18" s="6">
        <f>Reconciled_Country_Flows!F16</f>
        <v/>
      </c>
      <c r="G18" s="6">
        <f>Reconciled_Country_Flows!H16</f>
        <v/>
      </c>
      <c r="H18" s="6">
        <f>Reconciled_Country_Flows!J16</f>
        <v/>
      </c>
      <c r="I18" s="6">
        <f>Reconciled_Country_Flows!L16</f>
        <v/>
      </c>
      <c r="J18" s="6">
        <f>Reconciled_Country_Flows!N16</f>
        <v/>
      </c>
      <c r="K18" s="5" t="inlineStr">
        <is>
          <t>Asia financial hub; newly disclosed in RBI 2023-24 table</t>
        </is>
      </c>
    </row>
    <row r="19" ht="18" customHeight="1">
      <c r="A19" s="5" t="inlineStr">
        <is>
          <t>Germany</t>
        </is>
      </c>
      <c r="B19" s="5" t="inlineStr">
        <is>
          <t>DEU</t>
        </is>
      </c>
      <c r="C19" s="13" t="inlineStr">
        <is>
          <t>B</t>
        </is>
      </c>
      <c r="D19" s="8">
        <f>Reconciled_Country_Flows!M17</f>
        <v/>
      </c>
      <c r="E19" s="6">
        <f>Reconciled_Country_Flows!D17</f>
        <v/>
      </c>
      <c r="F19" s="6">
        <f>Reconciled_Country_Flows!F17</f>
        <v/>
      </c>
      <c r="G19" s="6">
        <f>Reconciled_Country_Flows!H17</f>
        <v/>
      </c>
      <c r="H19" s="6">
        <f>Reconciled_Country_Flows!J17</f>
        <v/>
      </c>
      <c r="I19" s="6">
        <f>Reconciled_Country_Flows!L17</f>
        <v/>
      </c>
      <c r="J19" s="6">
        <f>Reconciled_Country_Flows!N17</f>
        <v/>
      </c>
      <c r="K19" s="5" t="inlineStr">
        <is>
          <t>European skilled migration / professional corridor</t>
        </is>
      </c>
    </row>
    <row r="20" ht="18" customHeight="1">
      <c r="A20" s="5" t="inlineStr">
        <is>
          <t>Malaysia</t>
        </is>
      </c>
      <c r="B20" s="5" t="inlineStr">
        <is>
          <t>MYS</t>
        </is>
      </c>
      <c r="C20" s="13" t="inlineStr">
        <is>
          <t>B</t>
        </is>
      </c>
      <c r="D20" s="8">
        <f>Reconciled_Country_Flows!M18</f>
        <v/>
      </c>
      <c r="E20" s="6">
        <f>Reconciled_Country_Flows!D18</f>
        <v/>
      </c>
      <c r="F20" s="6">
        <f>Reconciled_Country_Flows!F18</f>
        <v/>
      </c>
      <c r="G20" s="6">
        <f>Reconciled_Country_Flows!H18</f>
        <v/>
      </c>
      <c r="H20" s="6">
        <f>Reconciled_Country_Flows!J18</f>
        <v/>
      </c>
      <c r="I20" s="6">
        <f>Reconciled_Country_Flows!L18</f>
        <v/>
      </c>
      <c r="J20" s="6">
        <f>Reconciled_Country_Flows!N18</f>
        <v/>
      </c>
      <c r="K20" s="5" t="inlineStr">
        <is>
          <t>Southeast Asia labour and student corridor</t>
        </is>
      </c>
    </row>
    <row r="21" ht="18" customHeight="1">
      <c r="A21" s="5" t="inlineStr">
        <is>
          <t>Netherlands</t>
        </is>
      </c>
      <c r="B21" s="5" t="inlineStr">
        <is>
          <t>NLD</t>
        </is>
      </c>
      <c r="C21" s="13" t="inlineStr">
        <is>
          <t>B</t>
        </is>
      </c>
      <c r="D21" s="8">
        <f>Reconciled_Country_Flows!M19</f>
        <v/>
      </c>
      <c r="E21" s="6">
        <f>Reconciled_Country_Flows!D19</f>
        <v/>
      </c>
      <c r="F21" s="6">
        <f>Reconciled_Country_Flows!F19</f>
        <v/>
      </c>
      <c r="G21" s="6">
        <f>Reconciled_Country_Flows!H19</f>
        <v/>
      </c>
      <c r="H21" s="6">
        <f>Reconciled_Country_Flows!J19</f>
        <v/>
      </c>
      <c r="I21" s="6">
        <f>Reconciled_Country_Flows!L19</f>
        <v/>
      </c>
      <c r="J21" s="6">
        <f>Reconciled_Country_Flows!N19</f>
        <v/>
      </c>
      <c r="K21" s="5" t="inlineStr">
        <is>
          <t>Small European professional corridor</t>
        </is>
      </c>
    </row>
    <row r="22" ht="18" customHeight="1">
      <c r="A22" s="5" t="inlineStr">
        <is>
          <t>New Zealand</t>
        </is>
      </c>
      <c r="B22" s="5" t="inlineStr">
        <is>
          <t>NZL</t>
        </is>
      </c>
      <c r="C22" s="13" t="inlineStr">
        <is>
          <t>B</t>
        </is>
      </c>
      <c r="D22" s="8">
        <f>Reconciled_Country_Flows!M20</f>
        <v/>
      </c>
      <c r="E22" s="6">
        <f>Reconciled_Country_Flows!D20</f>
        <v/>
      </c>
      <c r="F22" s="6">
        <f>Reconciled_Country_Flows!F20</f>
        <v/>
      </c>
      <c r="G22" s="6">
        <f>Reconciled_Country_Flows!H20</f>
        <v/>
      </c>
      <c r="H22" s="6">
        <f>Reconciled_Country_Flows!J20</f>
        <v/>
      </c>
      <c r="I22" s="6">
        <f>Reconciled_Country_Flows!L20</f>
        <v/>
      </c>
      <c r="J22" s="6">
        <f>Reconciled_Country_Flows!N20</f>
        <v/>
      </c>
      <c r="K22" s="5" t="inlineStr">
        <is>
          <t>Small student/professional corridor</t>
        </is>
      </c>
    </row>
    <row r="23" ht="18" customHeight="1">
      <c r="A23" s="5" t="inlineStr">
        <is>
          <t>Belgium</t>
        </is>
      </c>
      <c r="B23" s="5" t="inlineStr">
        <is>
          <t>BEL</t>
        </is>
      </c>
      <c r="C23" s="13" t="inlineStr">
        <is>
          <t>B</t>
        </is>
      </c>
      <c r="D23" s="8">
        <f>Reconciled_Country_Flows!M21</f>
        <v/>
      </c>
      <c r="E23" s="6">
        <f>Reconciled_Country_Flows!D21</f>
        <v/>
      </c>
      <c r="F23" s="6">
        <f>Reconciled_Country_Flows!F21</f>
        <v/>
      </c>
      <c r="G23" s="6">
        <f>Reconciled_Country_Flows!H21</f>
        <v/>
      </c>
      <c r="H23" s="6">
        <f>Reconciled_Country_Flows!J21</f>
        <v/>
      </c>
      <c r="I23" s="6">
        <f>Reconciled_Country_Flows!L21</f>
        <v/>
      </c>
      <c r="J23" s="6">
        <f>Reconciled_Country_Flows!N21</f>
        <v/>
      </c>
      <c r="K23" s="5" t="inlineStr">
        <is>
          <t>Small European corridor</t>
        </is>
      </c>
    </row>
    <row r="24" ht="18" customHeight="1">
      <c r="A24" s="5" t="inlineStr">
        <is>
          <t>Ireland</t>
        </is>
      </c>
      <c r="B24" s="5" t="inlineStr">
        <is>
          <t>IRL</t>
        </is>
      </c>
      <c r="C24" s="13" t="inlineStr">
        <is>
          <t>B</t>
        </is>
      </c>
      <c r="D24" s="8">
        <f>Reconciled_Country_Flows!M22</f>
        <v/>
      </c>
      <c r="E24" s="6">
        <f>Reconciled_Country_Flows!D22</f>
        <v/>
      </c>
      <c r="F24" s="6">
        <f>Reconciled_Country_Flows!F22</f>
        <v/>
      </c>
      <c r="G24" s="6">
        <f>Reconciled_Country_Flows!H22</f>
        <v/>
      </c>
      <c r="H24" s="6">
        <f>Reconciled_Country_Flows!J22</f>
        <v/>
      </c>
      <c r="I24" s="6">
        <f>Reconciled_Country_Flows!L22</f>
        <v/>
      </c>
      <c r="J24" s="6">
        <f>Reconciled_Country_Flows!N22</f>
        <v/>
      </c>
      <c r="K24" s="5" t="inlineStr">
        <is>
          <t>Small but strategically relevant skilled corridor</t>
        </is>
      </c>
    </row>
    <row r="25" ht="18" customHeight="1">
      <c r="A25" s="5" t="inlineStr">
        <is>
          <t>Switzerland</t>
        </is>
      </c>
      <c r="B25" s="5" t="inlineStr">
        <is>
          <t>CHE</t>
        </is>
      </c>
      <c r="C25" s="13" t="inlineStr">
        <is>
          <t>B</t>
        </is>
      </c>
      <c r="D25" s="8">
        <f>Reconciled_Country_Flows!M23</f>
        <v/>
      </c>
      <c r="E25" s="6">
        <f>Reconciled_Country_Flows!D23</f>
        <v/>
      </c>
      <c r="F25" s="6">
        <f>Reconciled_Country_Flows!F23</f>
        <v/>
      </c>
      <c r="G25" s="6">
        <f>Reconciled_Country_Flows!H23</f>
        <v/>
      </c>
      <c r="H25" s="6">
        <f>Reconciled_Country_Flows!J23</f>
        <v/>
      </c>
      <c r="I25" s="6">
        <f>Reconciled_Country_Flows!L23</f>
        <v/>
      </c>
      <c r="J25" s="6">
        <f>Reconciled_Country_Flows!N23</f>
        <v/>
      </c>
      <c r="K25" s="5" t="inlineStr">
        <is>
          <t>Small high-income European corridor</t>
        </is>
      </c>
    </row>
    <row r="26" ht="18" customHeight="1">
      <c r="A26" s="5" t="inlineStr">
        <is>
          <t>Japan</t>
        </is>
      </c>
      <c r="B26" s="5" t="inlineStr">
        <is>
          <t>JPN</t>
        </is>
      </c>
      <c r="C26" s="13" t="inlineStr">
        <is>
          <t>B</t>
        </is>
      </c>
      <c r="D26" s="8">
        <f>Reconciled_Country_Flows!M24</f>
        <v/>
      </c>
      <c r="E26" s="6">
        <f>Reconciled_Country_Flows!D24</f>
        <v/>
      </c>
      <c r="F26" s="6">
        <f>Reconciled_Country_Flows!F24</f>
        <v/>
      </c>
      <c r="G26" s="6">
        <f>Reconciled_Country_Flows!H24</f>
        <v/>
      </c>
      <c r="H26" s="6">
        <f>Reconciled_Country_Flows!J24</f>
        <v/>
      </c>
      <c r="I26" s="6">
        <f>Reconciled_Country_Flows!L24</f>
        <v/>
      </c>
      <c r="J26" s="6">
        <f>Reconciled_Country_Flows!N24</f>
        <v/>
      </c>
      <c r="K26" s="5" t="inlineStr">
        <is>
          <t>Small advanced-economy corridor</t>
        </is>
      </c>
    </row>
    <row r="27" ht="18" customHeight="1">
      <c r="A27" s="5" t="inlineStr">
        <is>
          <t>France</t>
        </is>
      </c>
      <c r="B27" s="5" t="inlineStr">
        <is>
          <t>FRA</t>
        </is>
      </c>
      <c r="C27" s="13" t="inlineStr">
        <is>
          <t>B</t>
        </is>
      </c>
      <c r="D27" s="8">
        <f>Reconciled_Country_Flows!M25</f>
        <v/>
      </c>
      <c r="E27" s="6">
        <f>Reconciled_Country_Flows!D25</f>
        <v/>
      </c>
      <c r="F27" s="6">
        <f>Reconciled_Country_Flows!F25</f>
        <v/>
      </c>
      <c r="G27" s="6">
        <f>Reconciled_Country_Flows!H25</f>
        <v/>
      </c>
      <c r="H27" s="6">
        <f>Reconciled_Country_Flows!J25</f>
        <v/>
      </c>
      <c r="I27" s="6">
        <f>Reconciled_Country_Flows!L25</f>
        <v/>
      </c>
      <c r="J27" s="6">
        <f>Reconciled_Country_Flows!N25</f>
        <v/>
      </c>
      <c r="K27" s="5" t="inlineStr">
        <is>
          <t>Small European long-tail corridor</t>
        </is>
      </c>
    </row>
    <row r="28" ht="18" customHeight="1">
      <c r="A28" s="5" t="inlineStr">
        <is>
          <t>Indonesia</t>
        </is>
      </c>
      <c r="B28" s="5" t="inlineStr">
        <is>
          <t>IDN</t>
        </is>
      </c>
      <c r="C28" s="13" t="inlineStr">
        <is>
          <t>B</t>
        </is>
      </c>
      <c r="D28" s="8">
        <f>Reconciled_Country_Flows!M26</f>
        <v/>
      </c>
      <c r="E28" s="6">
        <f>Reconciled_Country_Flows!D26</f>
        <v/>
      </c>
      <c r="F28" s="6">
        <f>Reconciled_Country_Flows!F26</f>
        <v/>
      </c>
      <c r="G28" s="6">
        <f>Reconciled_Country_Flows!H26</f>
        <v/>
      </c>
      <c r="H28" s="6">
        <f>Reconciled_Country_Flows!J26</f>
        <v/>
      </c>
      <c r="I28" s="6">
        <f>Reconciled_Country_Flows!L26</f>
        <v/>
      </c>
      <c r="J28" s="6">
        <f>Reconciled_Country_Flows!N26</f>
        <v/>
      </c>
      <c r="K28" s="5" t="inlineStr">
        <is>
          <t>Small ASEAN corridor</t>
        </is>
      </c>
    </row>
    <row r="29" ht="18" customHeight="1">
      <c r="A29" s="5" t="inlineStr">
        <is>
          <t>Thailand</t>
        </is>
      </c>
      <c r="B29" s="5" t="inlineStr">
        <is>
          <t>THA</t>
        </is>
      </c>
      <c r="C29" s="13" t="inlineStr">
        <is>
          <t>B</t>
        </is>
      </c>
      <c r="D29" s="8">
        <f>Reconciled_Country_Flows!M27</f>
        <v/>
      </c>
      <c r="E29" s="6">
        <f>Reconciled_Country_Flows!D27</f>
        <v/>
      </c>
      <c r="F29" s="6">
        <f>Reconciled_Country_Flows!F27</f>
        <v/>
      </c>
      <c r="G29" s="6">
        <f>Reconciled_Country_Flows!H27</f>
        <v/>
      </c>
      <c r="H29" s="6">
        <f>Reconciled_Country_Flows!J27</f>
        <v/>
      </c>
      <c r="I29" s="6">
        <f>Reconciled_Country_Flows!L27</f>
        <v/>
      </c>
      <c r="J29" s="6">
        <f>Reconciled_Country_Flows!N27</f>
        <v/>
      </c>
      <c r="K29" s="5" t="inlineStr">
        <is>
          <t>Small ASEAN corridor</t>
        </is>
      </c>
    </row>
    <row r="30" ht="18" customHeight="1">
      <c r="A30" s="5" t="inlineStr">
        <is>
          <t>Italy</t>
        </is>
      </c>
      <c r="B30" s="5" t="inlineStr">
        <is>
          <t>ITA</t>
        </is>
      </c>
      <c r="C30" s="13" t="inlineStr">
        <is>
          <t>B</t>
        </is>
      </c>
      <c r="D30" s="8">
        <f>Reconciled_Country_Flows!M28</f>
        <v/>
      </c>
      <c r="E30" s="6">
        <f>Reconciled_Country_Flows!D28</f>
        <v/>
      </c>
      <c r="F30" s="6">
        <f>Reconciled_Country_Flows!F28</f>
        <v/>
      </c>
      <c r="G30" s="6">
        <f>Reconciled_Country_Flows!H28</f>
        <v/>
      </c>
      <c r="H30" s="6">
        <f>Reconciled_Country_Flows!J28</f>
        <v/>
      </c>
      <c r="I30" s="6">
        <f>Reconciled_Country_Flows!L28</f>
        <v/>
      </c>
      <c r="J30" s="6">
        <f>Reconciled_Country_Flows!N28</f>
        <v/>
      </c>
      <c r="K30" s="5" t="inlineStr">
        <is>
          <t>Small European corridor</t>
        </is>
      </c>
    </row>
    <row r="31" ht="18" customHeight="1">
      <c r="A31" s="5" t="inlineStr">
        <is>
          <t>South Africa</t>
        </is>
      </c>
      <c r="B31" s="5" t="inlineStr">
        <is>
          <t>ZAF</t>
        </is>
      </c>
      <c r="C31" s="13" t="inlineStr">
        <is>
          <t>B</t>
        </is>
      </c>
      <c r="D31" s="8">
        <f>Reconciled_Country_Flows!M29</f>
        <v/>
      </c>
      <c r="E31" s="6">
        <f>Reconciled_Country_Flows!D29</f>
        <v/>
      </c>
      <c r="F31" s="6">
        <f>Reconciled_Country_Flows!F29</f>
        <v/>
      </c>
      <c r="G31" s="6">
        <f>Reconciled_Country_Flows!H29</f>
        <v/>
      </c>
      <c r="H31" s="6">
        <f>Reconciled_Country_Flows!J29</f>
        <v/>
      </c>
      <c r="I31" s="6">
        <f>Reconciled_Country_Flows!L29</f>
        <v/>
      </c>
      <c r="J31" s="6">
        <f>Reconciled_Country_Flows!N29</f>
        <v/>
      </c>
      <c r="K31" s="5" t="inlineStr">
        <is>
          <t>Small Commonwealth corridor</t>
        </is>
      </c>
    </row>
    <row r="32" ht="18" customHeight="1">
      <c r="A32" s="5" t="inlineStr">
        <is>
          <t>Spain</t>
        </is>
      </c>
      <c r="B32" s="5" t="inlineStr">
        <is>
          <t>ESP</t>
        </is>
      </c>
      <c r="C32" s="13" t="inlineStr">
        <is>
          <t>B</t>
        </is>
      </c>
      <c r="D32" s="8">
        <f>Reconciled_Country_Flows!M30</f>
        <v/>
      </c>
      <c r="E32" s="6">
        <f>Reconciled_Country_Flows!D30</f>
        <v/>
      </c>
      <c r="F32" s="6">
        <f>Reconciled_Country_Flows!F30</f>
        <v/>
      </c>
      <c r="G32" s="6">
        <f>Reconciled_Country_Flows!H30</f>
        <v/>
      </c>
      <c r="H32" s="6">
        <f>Reconciled_Country_Flows!J30</f>
        <v/>
      </c>
      <c r="I32" s="6">
        <f>Reconciled_Country_Flows!L30</f>
        <v/>
      </c>
      <c r="J32" s="6">
        <f>Reconciled_Country_Flows!N30</f>
        <v/>
      </c>
      <c r="K32" s="5" t="inlineStr">
        <is>
          <t>Small European corridor</t>
        </is>
      </c>
    </row>
    <row r="33" ht="18" customHeight="1">
      <c r="A33" s="5" t="inlineStr">
        <is>
          <t>Other Countries</t>
        </is>
      </c>
      <c r="B33" s="5" t="inlineStr">
        <is>
          <t>OTH</t>
        </is>
      </c>
      <c r="C33" s="14" t="inlineStr">
        <is>
          <t>C</t>
        </is>
      </c>
      <c r="D33" s="8">
        <f>Reconciled_Country_Flows!M31</f>
        <v/>
      </c>
      <c r="E33" s="6">
        <f>Reconciled_Country_Flows!D31</f>
        <v/>
      </c>
      <c r="F33" s="6">
        <f>Reconciled_Country_Flows!F31</f>
        <v/>
      </c>
      <c r="G33" s="6">
        <f>Reconciled_Country_Flows!H31</f>
        <v/>
      </c>
      <c r="H33" s="6">
        <f>Reconciled_Country_Flows!J31</f>
        <v/>
      </c>
      <c r="I33" s="6">
        <f>Reconciled_Country_Flows!L31</f>
        <v/>
      </c>
      <c r="J33" s="6">
        <f>Reconciled_Country_Flows!N31</f>
        <v/>
      </c>
      <c r="K33" s="5" t="inlineStr">
        <is>
          <t>Residual source-country category; requires future disaggregation</t>
        </is>
      </c>
    </row>
  </sheetData>
  <mergeCells count="2">
    <mergeCell ref="A2:K2"/>
    <mergeCell ref="A1:K1"/>
  </mergeCells>
  <pageMargins left="0.75" right="0.75" top="1" bottom="1" header="0.5" footer="0.5"/>
  <pageSetup scale="100"/>
</worksheet>
</file>

<file path=xl/worksheets/sheet3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F11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15" customWidth="1" min="5" max="5"/>
    <col width="38" customWidth="1" min="6" max="6"/>
  </cols>
  <sheetData>
    <row r="1" ht="24" customHeight="1">
      <c r="A1" s="1" t="inlineStr">
        <is>
          <t>India Remittance Model - Sources &amp; Method</t>
        </is>
      </c>
      <c r="B1" s="2" t="n"/>
      <c r="C1" s="2" t="n"/>
      <c r="D1" s="2" t="n"/>
      <c r="E1" s="2" t="n"/>
      <c r="F1" s="2" t="n"/>
    </row>
    <row r="2" ht="34" customHeight="1">
      <c r="A2" s="3" t="inlineStr">
        <is>
          <t>Evidence register and methodology notes for India remittance totals, country-flow allocation, and future projection/model tabs.</t>
        </is>
      </c>
      <c r="B2" s="2" t="n"/>
      <c r="C2" s="2" t="n"/>
      <c r="D2" s="2" t="n"/>
      <c r="E2" s="2" t="n"/>
      <c r="F2" s="2" t="n"/>
    </row>
    <row r="3" ht="18" customHeight="1"/>
    <row r="4" ht="18" customHeight="1">
      <c r="A4" s="4" t="inlineStr">
        <is>
          <t>Category</t>
        </is>
      </c>
      <c r="B4" s="4" t="inlineStr">
        <is>
          <t>Source</t>
        </is>
      </c>
      <c r="C4" s="4" t="inlineStr">
        <is>
          <t>Link / Reference</t>
        </is>
      </c>
      <c r="D4" s="4" t="inlineStr">
        <is>
          <t>Usage in Workbook</t>
        </is>
      </c>
      <c r="E4" s="4" t="inlineStr">
        <is>
          <t>Confidence</t>
        </is>
      </c>
      <c r="F4" s="4" t="inlineStr">
        <is>
          <t>Key Limitation / Treatment</t>
        </is>
      </c>
    </row>
    <row r="5" ht="18" customHeight="1">
      <c r="A5" s="5" t="inlineStr">
        <is>
          <t>Official India totals</t>
        </is>
      </c>
      <c r="B5" s="5" t="inlineStr">
        <is>
          <t>World Bank WDI - Personal remittances, received (current US$), indicator BX.TRF.PWKR.CD.DT</t>
        </is>
      </c>
      <c r="C5" s="5" t="inlineStr">
        <is>
          <t>https://api.worldbank.org/v2/country/IND/indicator/BX.TRF.PWKR.CD.DT?format=json&amp;per_page=100&amp;date=2009:2025</t>
        </is>
      </c>
      <c r="D5" s="5" t="inlineStr">
        <is>
          <t>Primary annual USD baseline for India_Total_YOY from 2009-2024.</t>
        </is>
      </c>
      <c r="E5" s="5" t="inlineStr">
        <is>
          <t>High</t>
        </is>
      </c>
      <c r="F5" s="5" t="inlineStr">
        <is>
          <t>World Bank India 2025 value is not yet populated; 2025 is handled separately.</t>
        </is>
      </c>
    </row>
    <row r="6" ht="18" customHeight="1">
      <c r="A6" s="5" t="inlineStr">
        <is>
          <t>2025 India anchor</t>
        </is>
      </c>
      <c r="B6" s="5" t="inlineStr">
        <is>
          <t>RBI / Balance of Payments reported FY2024-25 inward remittances / private transfers around USD 135.46bn</t>
        </is>
      </c>
      <c r="C6" s="5" t="inlineStr">
        <is>
          <t>https://www.rbi.org.in/Scripts/BS_ViewBulletin.aspx?Id=23260</t>
        </is>
      </c>
      <c r="D6" s="5" t="inlineStr">
        <is>
          <t>Used as provisional 2025 USD control value.</t>
        </is>
      </c>
      <c r="E6" s="5" t="inlineStr">
        <is>
          <t>Medium-High</t>
        </is>
      </c>
      <c r="F6" s="5" t="inlineStr">
        <is>
          <t>FY period differs from calendar-year WDI; replace once WDI 2025 is available.</t>
        </is>
      </c>
    </row>
    <row r="7" ht="18" customHeight="1">
      <c r="A7" s="5" t="inlineStr">
        <is>
          <t>Country split anchor</t>
        </is>
      </c>
      <c r="B7" s="5" t="inlineStr">
        <is>
          <t>RBI Bulletin March 2025 - Changing Dynamics of India Remittances, Table 1</t>
        </is>
      </c>
      <c r="C7" s="5" t="inlineStr">
        <is>
          <t>https://www.rbi.org.in/Scripts/BS_ViewBulletin.aspx?Id=23260</t>
        </is>
      </c>
      <c r="D7" s="5" t="inlineStr">
        <is>
          <t>Anchors 2020-21 and 2023-24 country source shares.</t>
        </is>
      </c>
      <c r="E7" s="5" t="inlineStr">
        <is>
          <t>High</t>
        </is>
      </c>
      <c r="F7" s="5" t="inlineStr">
        <is>
          <t>2025 country shares are estimated using 2023-24 disclosed shares and trend adjustments.</t>
        </is>
      </c>
    </row>
    <row r="8" ht="18" customHeight="1">
      <c r="A8" s="5" t="inlineStr">
        <is>
          <t>Digital/cost evidence</t>
        </is>
      </c>
      <c r="B8" s="5" t="inlineStr">
        <is>
          <t>RBI Bulletin March 2025; remittance cost and digital transfer discussion</t>
        </is>
      </c>
      <c r="C8" s="5" t="inlineStr">
        <is>
          <t>https://www.rbi.org.in/Scripts/BS_ViewBulletin.aspx?Id=23260</t>
        </is>
      </c>
      <c r="D8" s="5" t="inlineStr">
        <is>
          <t>Supports market opportunity and digital remittance assumptions.</t>
        </is>
      </c>
      <c r="E8" s="5" t="inlineStr">
        <is>
          <t>High</t>
        </is>
      </c>
      <c r="F8" s="5" t="inlineStr">
        <is>
          <t>Cost/channel data is not translated directly into revenue; used as qualitative support.</t>
        </is>
      </c>
    </row>
    <row r="9" ht="18" customHeight="1">
      <c r="A9" s="5" t="inlineStr">
        <is>
          <t>Global remittance context</t>
        </is>
      </c>
      <c r="B9" s="5" t="inlineStr">
        <is>
          <t>World Bank People Move blog on 2024 remittance flows</t>
        </is>
      </c>
      <c r="C9" s="5" t="inlineStr">
        <is>
          <t>https://blogs.worldbank.org/en/peoplemove/in-2024--remittance-flows-to-low--and-middle-income-countries-ar</t>
        </is>
      </c>
      <c r="D9" s="5" t="inlineStr">
        <is>
          <t>Supports India global ranking and 2024 remittance resilience narrative.</t>
        </is>
      </c>
      <c r="E9" s="5" t="inlineStr">
        <is>
          <t>High</t>
        </is>
      </c>
      <c r="F9" s="5" t="inlineStr">
        <is>
          <t>World Bank 2024 estimate may differ from WDI final and RBI FY basis.</t>
        </is>
      </c>
    </row>
    <row r="10" ht="18" customHeight="1">
      <c r="A10" s="5" t="inlineStr">
        <is>
          <t>Country-flow allocation method</t>
        </is>
      </c>
      <c r="B10" s="5" t="inlineStr">
        <is>
          <t>Workbook tabs Corridor_Evidence and Reconciled_Country_Flows</t>
        </is>
      </c>
      <c r="C10" s="5" t="inlineStr">
        <is>
          <t>Internal workbook tabs</t>
        </is>
      </c>
      <c r="D10" s="5" t="inlineStr">
        <is>
          <t>Allocates annual totals across source countries and reconciles each year to India_Total_YOY.</t>
        </is>
      </c>
      <c r="E10" s="5" t="inlineStr">
        <is>
          <t>Model-derived</t>
        </is>
      </c>
      <c r="F10" s="5" t="inlineStr">
        <is>
          <t>Country-level values are estimates unless directly disclosed; confidence tiers identify precision level.</t>
        </is>
      </c>
    </row>
    <row r="11" ht="18" customHeight="1">
      <c r="A11" s="5" t="inlineStr">
        <is>
          <t>Projection method</t>
        </is>
      </c>
      <c r="B11" s="5" t="inlineStr">
        <is>
          <t>Workbook tabs Proj_Assumptions_26_31 and Total_Projection_26_31</t>
        </is>
      </c>
      <c r="C11" s="5" t="inlineStr">
        <is>
          <t>Internal workbook tabs</t>
        </is>
      </c>
      <c r="D11" s="5" t="inlineStr">
        <is>
          <t>Moderated forward projection using 2025 anchor and RBI/World Bank structural evidence.</t>
        </is>
      </c>
      <c r="E11" s="5" t="inlineStr">
        <is>
          <t>Model-derived</t>
        </is>
      </c>
      <c r="F11" s="5" t="inlineStr">
        <is>
          <t>Not a forecast by RBI or World Bank; intended for investor scenario planning.</t>
        </is>
      </c>
    </row>
  </sheetData>
  <mergeCells count="2">
    <mergeCell ref="A2:F2"/>
    <mergeCell ref="A1:F1"/>
  </mergeCells>
  <pageMargins left="0.75" right="0.75" top="1" bottom="1" header="0.5" footer="0.5"/>
  <pageSetup scale="100"/>
</worksheet>
</file>

<file path=xl/worksheets/sheet4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L88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17" customWidth="1" min="3" max="3"/>
    <col width="11" customWidth="1" min="4" max="4"/>
    <col width="11" customWidth="1" min="5" max="5"/>
    <col width="38" customWidth="1" min="6" max="6"/>
    <col width="38" customWidth="1" min="7" max="7"/>
    <col width="38" customWidth="1" min="8" max="8"/>
    <col width="38" customWidth="1" min="9" max="9"/>
    <col width="38" customWidth="1" min="10" max="10"/>
    <col width="38" customWidth="1" min="11" max="11"/>
    <col width="38" customWidth="1" min="12" max="12"/>
  </cols>
  <sheetData>
    <row r="1" ht="24" customHeight="1">
      <c r="A1" s="1" t="inlineStr">
        <is>
          <t>India Country Flow Scenarios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 ht="34" customHeight="1">
      <c r="A2" s="3" t="inlineStr">
        <is>
          <t>Downside/base/upside scenario bands around estimated country-flow allocations. Base case links to Country_Flows_2020_2025; bands vary by confidence tier.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 ht="18" customHeight="1"/>
    <row r="4" ht="18" customHeight="1">
      <c r="A4" s="4" t="inlineStr">
        <is>
          <t>Source Country</t>
        </is>
      </c>
      <c r="B4" s="4" t="inlineStr">
        <is>
          <t>ISO3</t>
        </is>
      </c>
      <c r="C4" s="4" t="inlineStr">
        <is>
          <t>Confidence Tier</t>
        </is>
      </c>
      <c r="D4" s="4" t="inlineStr">
        <is>
          <t>Band %</t>
        </is>
      </c>
      <c r="E4" s="4" t="inlineStr">
        <is>
          <t>Scenario</t>
        </is>
      </c>
      <c r="F4" s="4" t="inlineStr">
        <is>
          <t>2020 (US$)</t>
        </is>
      </c>
      <c r="G4" s="4" t="inlineStr">
        <is>
          <t>2021 (US$)</t>
        </is>
      </c>
      <c r="H4" s="4" t="inlineStr">
        <is>
          <t>2022 (US$)</t>
        </is>
      </c>
      <c r="I4" s="4" t="inlineStr">
        <is>
          <t>2023 (US$)</t>
        </is>
      </c>
      <c r="J4" s="4" t="inlineStr">
        <is>
          <t>2024 (US$)</t>
        </is>
      </c>
      <c r="K4" s="4" t="inlineStr">
        <is>
          <t>2025 (US$)</t>
        </is>
      </c>
      <c r="L4" s="4" t="inlineStr">
        <is>
          <t>Method / Interpretation</t>
        </is>
      </c>
    </row>
    <row r="5" ht="18" customHeight="1">
      <c r="A5" s="5" t="inlineStr">
        <is>
          <t>United States</t>
        </is>
      </c>
      <c r="B5" s="5" t="inlineStr">
        <is>
          <t>USA</t>
        </is>
      </c>
      <c r="C5" s="12" t="inlineStr">
        <is>
          <t>A</t>
        </is>
      </c>
      <c r="D5" s="8" t="n">
        <v>0.1</v>
      </c>
      <c r="E5" s="5" t="inlineStr">
        <is>
          <t>Downside</t>
        </is>
      </c>
      <c r="F5" s="6">
        <f>Country_Flows_2020_2025!E7*0.9</f>
        <v/>
      </c>
      <c r="G5" s="6">
        <f>Country_Flows_2020_2025!F7*0.9</f>
        <v/>
      </c>
      <c r="H5" s="6">
        <f>Country_Flows_2020_2025!G7*0.9</f>
        <v/>
      </c>
      <c r="I5" s="6">
        <f>Country_Flows_2020_2025!H7*0.9</f>
        <v/>
      </c>
      <c r="J5" s="6">
        <f>Country_Flows_2020_2025!I7*0.9</f>
        <v/>
      </c>
      <c r="K5" s="6">
        <f>Country_Flows_2020_2025!J7*0.9</f>
        <v/>
      </c>
      <c r="L5" s="5" t="inlineStr">
        <is>
          <t>Lower allocation / corridor underperformance. Largest source country; skilled diaspora / white-collar corridor</t>
        </is>
      </c>
    </row>
    <row r="6" ht="18" customHeight="1">
      <c r="A6" s="5" t="inlineStr">
        <is>
          <t>United States</t>
        </is>
      </c>
      <c r="B6" s="5" t="inlineStr">
        <is>
          <t>USA</t>
        </is>
      </c>
      <c r="C6" s="12" t="inlineStr">
        <is>
          <t>A</t>
        </is>
      </c>
      <c r="D6" s="8" t="n">
        <v>0.1</v>
      </c>
      <c r="E6" s="5" t="inlineStr">
        <is>
          <t>Base</t>
        </is>
      </c>
      <c r="F6" s="6">
        <f>Country_Flows_2020_2025!E7*1</f>
        <v/>
      </c>
      <c r="G6" s="6">
        <f>Country_Flows_2020_2025!F7*1</f>
        <v/>
      </c>
      <c r="H6" s="6">
        <f>Country_Flows_2020_2025!G7*1</f>
        <v/>
      </c>
      <c r="I6" s="6">
        <f>Country_Flows_2020_2025!H7*1</f>
        <v/>
      </c>
      <c r="J6" s="6">
        <f>Country_Flows_2020_2025!I7*1</f>
        <v/>
      </c>
      <c r="K6" s="6">
        <f>Country_Flows_2020_2025!J7*1</f>
        <v/>
      </c>
      <c r="L6" s="5" t="inlineStr">
        <is>
          <t>Base allocation from Country_Flows_2020_2025. Largest source country; skilled diaspora / white-collar corridor</t>
        </is>
      </c>
    </row>
    <row r="7" ht="18" customHeight="1">
      <c r="A7" s="5" t="inlineStr">
        <is>
          <t>United States</t>
        </is>
      </c>
      <c r="B7" s="5" t="inlineStr">
        <is>
          <t>USA</t>
        </is>
      </c>
      <c r="C7" s="12" t="inlineStr">
        <is>
          <t>A</t>
        </is>
      </c>
      <c r="D7" s="8" t="n">
        <v>0.1</v>
      </c>
      <c r="E7" s="5" t="inlineStr">
        <is>
          <t>Upside</t>
        </is>
      </c>
      <c r="F7" s="6">
        <f>Country_Flows_2020_2025!E7*1.1</f>
        <v/>
      </c>
      <c r="G7" s="6">
        <f>Country_Flows_2020_2025!F7*1.1</f>
        <v/>
      </c>
      <c r="H7" s="6">
        <f>Country_Flows_2020_2025!G7*1.1</f>
        <v/>
      </c>
      <c r="I7" s="6">
        <f>Country_Flows_2020_2025!H7*1.1</f>
        <v/>
      </c>
      <c r="J7" s="6">
        <f>Country_Flows_2020_2025!I7*1.1</f>
        <v/>
      </c>
      <c r="K7" s="6">
        <f>Country_Flows_2020_2025!J7*1.1</f>
        <v/>
      </c>
      <c r="L7" s="5" t="inlineStr">
        <is>
          <t>Higher allocation / stronger corridor monetisation. Largest source country; skilled diaspora / white-collar corridor</t>
        </is>
      </c>
    </row>
    <row r="8" ht="18" customHeight="1">
      <c r="A8" s="5" t="inlineStr">
        <is>
          <t>United Arab Emirates</t>
        </is>
      </c>
      <c r="B8" s="5" t="inlineStr">
        <is>
          <t>ARE</t>
        </is>
      </c>
      <c r="C8" s="12" t="inlineStr">
        <is>
          <t>A</t>
        </is>
      </c>
      <c r="D8" s="8" t="n">
        <v>0.1</v>
      </c>
      <c r="E8" s="5" t="inlineStr">
        <is>
          <t>Downside</t>
        </is>
      </c>
      <c r="F8" s="6">
        <f>Country_Flows_2020_2025!E8*0.9</f>
        <v/>
      </c>
      <c r="G8" s="6">
        <f>Country_Flows_2020_2025!F8*0.9</f>
        <v/>
      </c>
      <c r="H8" s="6">
        <f>Country_Flows_2020_2025!G8*0.9</f>
        <v/>
      </c>
      <c r="I8" s="6">
        <f>Country_Flows_2020_2025!H8*0.9</f>
        <v/>
      </c>
      <c r="J8" s="6">
        <f>Country_Flows_2020_2025!I8*0.9</f>
        <v/>
      </c>
      <c r="K8" s="6">
        <f>Country_Flows_2020_2025!J8*0.9</f>
        <v/>
      </c>
      <c r="L8" s="5" t="inlineStr">
        <is>
          <t>Lower allocation / corridor underperformance. Second largest source; major Indian worker hub</t>
        </is>
      </c>
    </row>
    <row r="9" ht="18" customHeight="1">
      <c r="A9" s="5" t="inlineStr">
        <is>
          <t>United Arab Emirates</t>
        </is>
      </c>
      <c r="B9" s="5" t="inlineStr">
        <is>
          <t>ARE</t>
        </is>
      </c>
      <c r="C9" s="12" t="inlineStr">
        <is>
          <t>A</t>
        </is>
      </c>
      <c r="D9" s="8" t="n">
        <v>0.1</v>
      </c>
      <c r="E9" s="5" t="inlineStr">
        <is>
          <t>Base</t>
        </is>
      </c>
      <c r="F9" s="6">
        <f>Country_Flows_2020_2025!E8*1</f>
        <v/>
      </c>
      <c r="G9" s="6">
        <f>Country_Flows_2020_2025!F8*1</f>
        <v/>
      </c>
      <c r="H9" s="6">
        <f>Country_Flows_2020_2025!G8*1</f>
        <v/>
      </c>
      <c r="I9" s="6">
        <f>Country_Flows_2020_2025!H8*1</f>
        <v/>
      </c>
      <c r="J9" s="6">
        <f>Country_Flows_2020_2025!I8*1</f>
        <v/>
      </c>
      <c r="K9" s="6">
        <f>Country_Flows_2020_2025!J8*1</f>
        <v/>
      </c>
      <c r="L9" s="5" t="inlineStr">
        <is>
          <t>Base allocation from Country_Flows_2020_2025. Second largest source; major Indian worker hub</t>
        </is>
      </c>
    </row>
    <row r="10" ht="18" customHeight="1">
      <c r="A10" s="5" t="inlineStr">
        <is>
          <t>United Arab Emirates</t>
        </is>
      </c>
      <c r="B10" s="5" t="inlineStr">
        <is>
          <t>ARE</t>
        </is>
      </c>
      <c r="C10" s="12" t="inlineStr">
        <is>
          <t>A</t>
        </is>
      </c>
      <c r="D10" s="8" t="n">
        <v>0.1</v>
      </c>
      <c r="E10" s="5" t="inlineStr">
        <is>
          <t>Upside</t>
        </is>
      </c>
      <c r="F10" s="6">
        <f>Country_Flows_2020_2025!E8*1.1</f>
        <v/>
      </c>
      <c r="G10" s="6">
        <f>Country_Flows_2020_2025!F8*1.1</f>
        <v/>
      </c>
      <c r="H10" s="6">
        <f>Country_Flows_2020_2025!G8*1.1</f>
        <v/>
      </c>
      <c r="I10" s="6">
        <f>Country_Flows_2020_2025!H8*1.1</f>
        <v/>
      </c>
      <c r="J10" s="6">
        <f>Country_Flows_2020_2025!I8*1.1</f>
        <v/>
      </c>
      <c r="K10" s="6">
        <f>Country_Flows_2020_2025!J8*1.1</f>
        <v/>
      </c>
      <c r="L10" s="5" t="inlineStr">
        <is>
          <t>Higher allocation / stronger corridor monetisation. Second largest source; major Indian worker hub</t>
        </is>
      </c>
    </row>
    <row r="11" ht="18" customHeight="1">
      <c r="A11" s="5" t="inlineStr">
        <is>
          <t>United Kingdom</t>
        </is>
      </c>
      <c r="B11" s="5" t="inlineStr">
        <is>
          <t>GBR</t>
        </is>
      </c>
      <c r="C11" s="12" t="inlineStr">
        <is>
          <t>A</t>
        </is>
      </c>
      <c r="D11" s="8" t="n">
        <v>0.1</v>
      </c>
      <c r="E11" s="5" t="inlineStr">
        <is>
          <t>Downside</t>
        </is>
      </c>
      <c r="F11" s="6">
        <f>Country_Flows_2020_2025!E9*0.9</f>
        <v/>
      </c>
      <c r="G11" s="6">
        <f>Country_Flows_2020_2025!F9*0.9</f>
        <v/>
      </c>
      <c r="H11" s="6">
        <f>Country_Flows_2020_2025!G9*0.9</f>
        <v/>
      </c>
      <c r="I11" s="6">
        <f>Country_Flows_2020_2025!H9*0.9</f>
        <v/>
      </c>
      <c r="J11" s="6">
        <f>Country_Flows_2020_2025!I9*0.9</f>
        <v/>
      </c>
      <c r="K11" s="6">
        <f>Country_Flows_2020_2025!J9*0.9</f>
        <v/>
      </c>
      <c r="L11" s="5" t="inlineStr">
        <is>
          <t>Lower allocation / corridor underperformance. UK share rose strongly after migration/mobility expansion</t>
        </is>
      </c>
    </row>
    <row r="12" ht="18" customHeight="1">
      <c r="A12" s="5" t="inlineStr">
        <is>
          <t>United Kingdom</t>
        </is>
      </c>
      <c r="B12" s="5" t="inlineStr">
        <is>
          <t>GBR</t>
        </is>
      </c>
      <c r="C12" s="12" t="inlineStr">
        <is>
          <t>A</t>
        </is>
      </c>
      <c r="D12" s="8" t="n">
        <v>0.1</v>
      </c>
      <c r="E12" s="5" t="inlineStr">
        <is>
          <t>Base</t>
        </is>
      </c>
      <c r="F12" s="6">
        <f>Country_Flows_2020_2025!E9*1</f>
        <v/>
      </c>
      <c r="G12" s="6">
        <f>Country_Flows_2020_2025!F9*1</f>
        <v/>
      </c>
      <c r="H12" s="6">
        <f>Country_Flows_2020_2025!G9*1</f>
        <v/>
      </c>
      <c r="I12" s="6">
        <f>Country_Flows_2020_2025!H9*1</f>
        <v/>
      </c>
      <c r="J12" s="6">
        <f>Country_Flows_2020_2025!I9*1</f>
        <v/>
      </c>
      <c r="K12" s="6">
        <f>Country_Flows_2020_2025!J9*1</f>
        <v/>
      </c>
      <c r="L12" s="5" t="inlineStr">
        <is>
          <t>Base allocation from Country_Flows_2020_2025. UK share rose strongly after migration/mobility expansion</t>
        </is>
      </c>
    </row>
    <row r="13" ht="18" customHeight="1">
      <c r="A13" s="5" t="inlineStr">
        <is>
          <t>United Kingdom</t>
        </is>
      </c>
      <c r="B13" s="5" t="inlineStr">
        <is>
          <t>GBR</t>
        </is>
      </c>
      <c r="C13" s="12" t="inlineStr">
        <is>
          <t>A</t>
        </is>
      </c>
      <c r="D13" s="8" t="n">
        <v>0.1</v>
      </c>
      <c r="E13" s="5" t="inlineStr">
        <is>
          <t>Upside</t>
        </is>
      </c>
      <c r="F13" s="6">
        <f>Country_Flows_2020_2025!E9*1.1</f>
        <v/>
      </c>
      <c r="G13" s="6">
        <f>Country_Flows_2020_2025!F9*1.1</f>
        <v/>
      </c>
      <c r="H13" s="6">
        <f>Country_Flows_2020_2025!G9*1.1</f>
        <v/>
      </c>
      <c r="I13" s="6">
        <f>Country_Flows_2020_2025!H9*1.1</f>
        <v/>
      </c>
      <c r="J13" s="6">
        <f>Country_Flows_2020_2025!I9*1.1</f>
        <v/>
      </c>
      <c r="K13" s="6">
        <f>Country_Flows_2020_2025!J9*1.1</f>
        <v/>
      </c>
      <c r="L13" s="5" t="inlineStr">
        <is>
          <t>Higher allocation / stronger corridor monetisation. UK share rose strongly after migration/mobility expansion</t>
        </is>
      </c>
    </row>
    <row r="14" ht="18" customHeight="1">
      <c r="A14" s="5" t="inlineStr">
        <is>
          <t>Saudi Arabia</t>
        </is>
      </c>
      <c r="B14" s="5" t="inlineStr">
        <is>
          <t>SAU</t>
        </is>
      </c>
      <c r="C14" s="12" t="inlineStr">
        <is>
          <t>A</t>
        </is>
      </c>
      <c r="D14" s="8" t="n">
        <v>0.1</v>
      </c>
      <c r="E14" s="5" t="inlineStr">
        <is>
          <t>Downside</t>
        </is>
      </c>
      <c r="F14" s="6">
        <f>Country_Flows_2020_2025!E10*0.9</f>
        <v/>
      </c>
      <c r="G14" s="6">
        <f>Country_Flows_2020_2025!F10*0.9</f>
        <v/>
      </c>
      <c r="H14" s="6">
        <f>Country_Flows_2020_2025!G10*0.9</f>
        <v/>
      </c>
      <c r="I14" s="6">
        <f>Country_Flows_2020_2025!H10*0.9</f>
        <v/>
      </c>
      <c r="J14" s="6">
        <f>Country_Flows_2020_2025!I10*0.9</f>
        <v/>
      </c>
      <c r="K14" s="6">
        <f>Country_Flows_2020_2025!J10*0.9</f>
        <v/>
      </c>
      <c r="L14" s="5" t="inlineStr">
        <is>
          <t>Lower allocation / corridor underperformance. GCC labour corridor; post-pandemic recovery</t>
        </is>
      </c>
    </row>
    <row r="15" ht="18" customHeight="1">
      <c r="A15" s="5" t="inlineStr">
        <is>
          <t>Saudi Arabia</t>
        </is>
      </c>
      <c r="B15" s="5" t="inlineStr">
        <is>
          <t>SAU</t>
        </is>
      </c>
      <c r="C15" s="12" t="inlineStr">
        <is>
          <t>A</t>
        </is>
      </c>
      <c r="D15" s="8" t="n">
        <v>0.1</v>
      </c>
      <c r="E15" s="5" t="inlineStr">
        <is>
          <t>Base</t>
        </is>
      </c>
      <c r="F15" s="6">
        <f>Country_Flows_2020_2025!E10*1</f>
        <v/>
      </c>
      <c r="G15" s="6">
        <f>Country_Flows_2020_2025!F10*1</f>
        <v/>
      </c>
      <c r="H15" s="6">
        <f>Country_Flows_2020_2025!G10*1</f>
        <v/>
      </c>
      <c r="I15" s="6">
        <f>Country_Flows_2020_2025!H10*1</f>
        <v/>
      </c>
      <c r="J15" s="6">
        <f>Country_Flows_2020_2025!I10*1</f>
        <v/>
      </c>
      <c r="K15" s="6">
        <f>Country_Flows_2020_2025!J10*1</f>
        <v/>
      </c>
      <c r="L15" s="5" t="inlineStr">
        <is>
          <t>Base allocation from Country_Flows_2020_2025. GCC labour corridor; post-pandemic recovery</t>
        </is>
      </c>
    </row>
    <row r="16" ht="18" customHeight="1">
      <c r="A16" s="5" t="inlineStr">
        <is>
          <t>Saudi Arabia</t>
        </is>
      </c>
      <c r="B16" s="5" t="inlineStr">
        <is>
          <t>SAU</t>
        </is>
      </c>
      <c r="C16" s="12" t="inlineStr">
        <is>
          <t>A</t>
        </is>
      </c>
      <c r="D16" s="8" t="n">
        <v>0.1</v>
      </c>
      <c r="E16" s="5" t="inlineStr">
        <is>
          <t>Upside</t>
        </is>
      </c>
      <c r="F16" s="6">
        <f>Country_Flows_2020_2025!E10*1.1</f>
        <v/>
      </c>
      <c r="G16" s="6">
        <f>Country_Flows_2020_2025!F10*1.1</f>
        <v/>
      </c>
      <c r="H16" s="6">
        <f>Country_Flows_2020_2025!G10*1.1</f>
        <v/>
      </c>
      <c r="I16" s="6">
        <f>Country_Flows_2020_2025!H10*1.1</f>
        <v/>
      </c>
      <c r="J16" s="6">
        <f>Country_Flows_2020_2025!I10*1.1</f>
        <v/>
      </c>
      <c r="K16" s="6">
        <f>Country_Flows_2020_2025!J10*1.1</f>
        <v/>
      </c>
      <c r="L16" s="5" t="inlineStr">
        <is>
          <t>Higher allocation / stronger corridor monetisation. GCC labour corridor; post-pandemic recovery</t>
        </is>
      </c>
    </row>
    <row r="17" ht="18" customHeight="1">
      <c r="A17" s="5" t="inlineStr">
        <is>
          <t>Singapore</t>
        </is>
      </c>
      <c r="B17" s="5" t="inlineStr">
        <is>
          <t>SGP</t>
        </is>
      </c>
      <c r="C17" s="12" t="inlineStr">
        <is>
          <t>A</t>
        </is>
      </c>
      <c r="D17" s="8" t="n">
        <v>0.1</v>
      </c>
      <c r="E17" s="5" t="inlineStr">
        <is>
          <t>Downside</t>
        </is>
      </c>
      <c r="F17" s="6">
        <f>Country_Flows_2020_2025!E11*0.9</f>
        <v/>
      </c>
      <c r="G17" s="6">
        <f>Country_Flows_2020_2025!F11*0.9</f>
        <v/>
      </c>
      <c r="H17" s="6">
        <f>Country_Flows_2020_2025!G11*0.9</f>
        <v/>
      </c>
      <c r="I17" s="6">
        <f>Country_Flows_2020_2025!H11*0.9</f>
        <v/>
      </c>
      <c r="J17" s="6">
        <f>Country_Flows_2020_2025!I11*0.9</f>
        <v/>
      </c>
      <c r="K17" s="6">
        <f>Country_Flows_2020_2025!J11*0.9</f>
        <v/>
      </c>
      <c r="L17" s="5" t="inlineStr">
        <is>
          <t>Lower allocation / corridor underperformance. Advanced economy/financial hub; strong digital corridor</t>
        </is>
      </c>
    </row>
    <row r="18" ht="18" customHeight="1">
      <c r="A18" s="5" t="inlineStr">
        <is>
          <t>Singapore</t>
        </is>
      </c>
      <c r="B18" s="5" t="inlineStr">
        <is>
          <t>SGP</t>
        </is>
      </c>
      <c r="C18" s="12" t="inlineStr">
        <is>
          <t>A</t>
        </is>
      </c>
      <c r="D18" s="8" t="n">
        <v>0.1</v>
      </c>
      <c r="E18" s="5" t="inlineStr">
        <is>
          <t>Base</t>
        </is>
      </c>
      <c r="F18" s="6">
        <f>Country_Flows_2020_2025!E11*1</f>
        <v/>
      </c>
      <c r="G18" s="6">
        <f>Country_Flows_2020_2025!F11*1</f>
        <v/>
      </c>
      <c r="H18" s="6">
        <f>Country_Flows_2020_2025!G11*1</f>
        <v/>
      </c>
      <c r="I18" s="6">
        <f>Country_Flows_2020_2025!H11*1</f>
        <v/>
      </c>
      <c r="J18" s="6">
        <f>Country_Flows_2020_2025!I11*1</f>
        <v/>
      </c>
      <c r="K18" s="6">
        <f>Country_Flows_2020_2025!J11*1</f>
        <v/>
      </c>
      <c r="L18" s="5" t="inlineStr">
        <is>
          <t>Base allocation from Country_Flows_2020_2025. Advanced economy/financial hub; strong digital corridor</t>
        </is>
      </c>
    </row>
    <row r="19" ht="18" customHeight="1">
      <c r="A19" s="5" t="inlineStr">
        <is>
          <t>Singapore</t>
        </is>
      </c>
      <c r="B19" s="5" t="inlineStr">
        <is>
          <t>SGP</t>
        </is>
      </c>
      <c r="C19" s="12" t="inlineStr">
        <is>
          <t>A</t>
        </is>
      </c>
      <c r="D19" s="8" t="n">
        <v>0.1</v>
      </c>
      <c r="E19" s="5" t="inlineStr">
        <is>
          <t>Upside</t>
        </is>
      </c>
      <c r="F19" s="6">
        <f>Country_Flows_2020_2025!E11*1.1</f>
        <v/>
      </c>
      <c r="G19" s="6">
        <f>Country_Flows_2020_2025!F11*1.1</f>
        <v/>
      </c>
      <c r="H19" s="6">
        <f>Country_Flows_2020_2025!G11*1.1</f>
        <v/>
      </c>
      <c r="I19" s="6">
        <f>Country_Flows_2020_2025!H11*1.1</f>
        <v/>
      </c>
      <c r="J19" s="6">
        <f>Country_Flows_2020_2025!I11*1.1</f>
        <v/>
      </c>
      <c r="K19" s="6">
        <f>Country_Flows_2020_2025!J11*1.1</f>
        <v/>
      </c>
      <c r="L19" s="5" t="inlineStr">
        <is>
          <t>Higher allocation / stronger corridor monetisation. Advanced economy/financial hub; strong digital corridor</t>
        </is>
      </c>
    </row>
    <row r="20" ht="18" customHeight="1">
      <c r="A20" s="5" t="inlineStr">
        <is>
          <t>Qatar</t>
        </is>
      </c>
      <c r="B20" s="5" t="inlineStr">
        <is>
          <t>QAT</t>
        </is>
      </c>
      <c r="C20" s="12" t="inlineStr">
        <is>
          <t>A</t>
        </is>
      </c>
      <c r="D20" s="8" t="n">
        <v>0.1</v>
      </c>
      <c r="E20" s="5" t="inlineStr">
        <is>
          <t>Downside</t>
        </is>
      </c>
      <c r="F20" s="6">
        <f>Country_Flows_2020_2025!E12*0.9</f>
        <v/>
      </c>
      <c r="G20" s="6">
        <f>Country_Flows_2020_2025!F12*0.9</f>
        <v/>
      </c>
      <c r="H20" s="6">
        <f>Country_Flows_2020_2025!G12*0.9</f>
        <v/>
      </c>
      <c r="I20" s="6">
        <f>Country_Flows_2020_2025!H12*0.9</f>
        <v/>
      </c>
      <c r="J20" s="6">
        <f>Country_Flows_2020_2025!I12*0.9</f>
        <v/>
      </c>
      <c r="K20" s="6">
        <f>Country_Flows_2020_2025!J12*0.9</f>
        <v/>
      </c>
      <c r="L20" s="5" t="inlineStr">
        <is>
          <t>Lower allocation / corridor underperformance. GCC remittance corridor; high digital share noted by RBI</t>
        </is>
      </c>
    </row>
    <row r="21" ht="18" customHeight="1">
      <c r="A21" s="5" t="inlineStr">
        <is>
          <t>Qatar</t>
        </is>
      </c>
      <c r="B21" s="5" t="inlineStr">
        <is>
          <t>QAT</t>
        </is>
      </c>
      <c r="C21" s="12" t="inlineStr">
        <is>
          <t>A</t>
        </is>
      </c>
      <c r="D21" s="8" t="n">
        <v>0.1</v>
      </c>
      <c r="E21" s="5" t="inlineStr">
        <is>
          <t>Base</t>
        </is>
      </c>
      <c r="F21" s="6">
        <f>Country_Flows_2020_2025!E12*1</f>
        <v/>
      </c>
      <c r="G21" s="6">
        <f>Country_Flows_2020_2025!F12*1</f>
        <v/>
      </c>
      <c r="H21" s="6">
        <f>Country_Flows_2020_2025!G12*1</f>
        <v/>
      </c>
      <c r="I21" s="6">
        <f>Country_Flows_2020_2025!H12*1</f>
        <v/>
      </c>
      <c r="J21" s="6">
        <f>Country_Flows_2020_2025!I12*1</f>
        <v/>
      </c>
      <c r="K21" s="6">
        <f>Country_Flows_2020_2025!J12*1</f>
        <v/>
      </c>
      <c r="L21" s="5" t="inlineStr">
        <is>
          <t>Base allocation from Country_Flows_2020_2025. GCC remittance corridor; high digital share noted by RBI</t>
        </is>
      </c>
    </row>
    <row r="22" ht="18" customHeight="1">
      <c r="A22" s="5" t="inlineStr">
        <is>
          <t>Qatar</t>
        </is>
      </c>
      <c r="B22" s="5" t="inlineStr">
        <is>
          <t>QAT</t>
        </is>
      </c>
      <c r="C22" s="12" t="inlineStr">
        <is>
          <t>A</t>
        </is>
      </c>
      <c r="D22" s="8" t="n">
        <v>0.1</v>
      </c>
      <c r="E22" s="5" t="inlineStr">
        <is>
          <t>Upside</t>
        </is>
      </c>
      <c r="F22" s="6">
        <f>Country_Flows_2020_2025!E12*1.1</f>
        <v/>
      </c>
      <c r="G22" s="6">
        <f>Country_Flows_2020_2025!F12*1.1</f>
        <v/>
      </c>
      <c r="H22" s="6">
        <f>Country_Flows_2020_2025!G12*1.1</f>
        <v/>
      </c>
      <c r="I22" s="6">
        <f>Country_Flows_2020_2025!H12*1.1</f>
        <v/>
      </c>
      <c r="J22" s="6">
        <f>Country_Flows_2020_2025!I12*1.1</f>
        <v/>
      </c>
      <c r="K22" s="6">
        <f>Country_Flows_2020_2025!J12*1.1</f>
        <v/>
      </c>
      <c r="L22" s="5" t="inlineStr">
        <is>
          <t>Higher allocation / stronger corridor monetisation. GCC remittance corridor; high digital share noted by RBI</t>
        </is>
      </c>
    </row>
    <row r="23" ht="18" customHeight="1">
      <c r="A23" s="5" t="inlineStr">
        <is>
          <t>Kuwait</t>
        </is>
      </c>
      <c r="B23" s="5" t="inlineStr">
        <is>
          <t>KWT</t>
        </is>
      </c>
      <c r="C23" s="12" t="inlineStr">
        <is>
          <t>A</t>
        </is>
      </c>
      <c r="D23" s="8" t="n">
        <v>0.1</v>
      </c>
      <c r="E23" s="5" t="inlineStr">
        <is>
          <t>Downside</t>
        </is>
      </c>
      <c r="F23" s="6">
        <f>Country_Flows_2020_2025!E13*0.9</f>
        <v/>
      </c>
      <c r="G23" s="6">
        <f>Country_Flows_2020_2025!F13*0.9</f>
        <v/>
      </c>
      <c r="H23" s="6">
        <f>Country_Flows_2020_2025!G13*0.9</f>
        <v/>
      </c>
      <c r="I23" s="6">
        <f>Country_Flows_2020_2025!H13*0.9</f>
        <v/>
      </c>
      <c r="J23" s="6">
        <f>Country_Flows_2020_2025!I13*0.9</f>
        <v/>
      </c>
      <c r="K23" s="6">
        <f>Country_Flows_2020_2025!J13*0.9</f>
        <v/>
      </c>
      <c r="L23" s="5" t="inlineStr">
        <is>
          <t>Lower allocation / corridor underperformance. GCC labour corridor, recovered from pandemic low</t>
        </is>
      </c>
    </row>
    <row r="24" ht="18" customHeight="1">
      <c r="A24" s="5" t="inlineStr">
        <is>
          <t>Kuwait</t>
        </is>
      </c>
      <c r="B24" s="5" t="inlineStr">
        <is>
          <t>KWT</t>
        </is>
      </c>
      <c r="C24" s="12" t="inlineStr">
        <is>
          <t>A</t>
        </is>
      </c>
      <c r="D24" s="8" t="n">
        <v>0.1</v>
      </c>
      <c r="E24" s="5" t="inlineStr">
        <is>
          <t>Base</t>
        </is>
      </c>
      <c r="F24" s="6">
        <f>Country_Flows_2020_2025!E13*1</f>
        <v/>
      </c>
      <c r="G24" s="6">
        <f>Country_Flows_2020_2025!F13*1</f>
        <v/>
      </c>
      <c r="H24" s="6">
        <f>Country_Flows_2020_2025!G13*1</f>
        <v/>
      </c>
      <c r="I24" s="6">
        <f>Country_Flows_2020_2025!H13*1</f>
        <v/>
      </c>
      <c r="J24" s="6">
        <f>Country_Flows_2020_2025!I13*1</f>
        <v/>
      </c>
      <c r="K24" s="6">
        <f>Country_Flows_2020_2025!J13*1</f>
        <v/>
      </c>
      <c r="L24" s="5" t="inlineStr">
        <is>
          <t>Base allocation from Country_Flows_2020_2025. GCC labour corridor, recovered from pandemic low</t>
        </is>
      </c>
    </row>
    <row r="25" ht="18" customHeight="1">
      <c r="A25" s="5" t="inlineStr">
        <is>
          <t>Kuwait</t>
        </is>
      </c>
      <c r="B25" s="5" t="inlineStr">
        <is>
          <t>KWT</t>
        </is>
      </c>
      <c r="C25" s="12" t="inlineStr">
        <is>
          <t>A</t>
        </is>
      </c>
      <c r="D25" s="8" t="n">
        <v>0.1</v>
      </c>
      <c r="E25" s="5" t="inlineStr">
        <is>
          <t>Upside</t>
        </is>
      </c>
      <c r="F25" s="6">
        <f>Country_Flows_2020_2025!E13*1.1</f>
        <v/>
      </c>
      <c r="G25" s="6">
        <f>Country_Flows_2020_2025!F13*1.1</f>
        <v/>
      </c>
      <c r="H25" s="6">
        <f>Country_Flows_2020_2025!G13*1.1</f>
        <v/>
      </c>
      <c r="I25" s="6">
        <f>Country_Flows_2020_2025!H13*1.1</f>
        <v/>
      </c>
      <c r="J25" s="6">
        <f>Country_Flows_2020_2025!I13*1.1</f>
        <v/>
      </c>
      <c r="K25" s="6">
        <f>Country_Flows_2020_2025!J13*1.1</f>
        <v/>
      </c>
      <c r="L25" s="5" t="inlineStr">
        <is>
          <t>Higher allocation / stronger corridor monetisation. GCC labour corridor, recovered from pandemic low</t>
        </is>
      </c>
    </row>
    <row r="26" ht="18" customHeight="1">
      <c r="A26" s="5" t="inlineStr">
        <is>
          <t>Canada</t>
        </is>
      </c>
      <c r="B26" s="5" t="inlineStr">
        <is>
          <t>CAN</t>
        </is>
      </c>
      <c r="C26" s="12" t="inlineStr">
        <is>
          <t>A</t>
        </is>
      </c>
      <c r="D26" s="8" t="n">
        <v>0.1</v>
      </c>
      <c r="E26" s="5" t="inlineStr">
        <is>
          <t>Downside</t>
        </is>
      </c>
      <c r="F26" s="6">
        <f>Country_Flows_2020_2025!E14*0.9</f>
        <v/>
      </c>
      <c r="G26" s="6">
        <f>Country_Flows_2020_2025!F14*0.9</f>
        <v/>
      </c>
      <c r="H26" s="6">
        <f>Country_Flows_2020_2025!G14*0.9</f>
        <v/>
      </c>
      <c r="I26" s="6">
        <f>Country_Flows_2020_2025!H14*0.9</f>
        <v/>
      </c>
      <c r="J26" s="6">
        <f>Country_Flows_2020_2025!I14*0.9</f>
        <v/>
      </c>
      <c r="K26" s="6">
        <f>Country_Flows_2020_2025!J14*0.9</f>
        <v/>
      </c>
      <c r="L26" s="5" t="inlineStr">
        <is>
          <t>Lower allocation / corridor underperformance. Student and skilled migration corridor</t>
        </is>
      </c>
    </row>
    <row r="27" ht="18" customHeight="1">
      <c r="A27" s="5" t="inlineStr">
        <is>
          <t>Canada</t>
        </is>
      </c>
      <c r="B27" s="5" t="inlineStr">
        <is>
          <t>CAN</t>
        </is>
      </c>
      <c r="C27" s="12" t="inlineStr">
        <is>
          <t>A</t>
        </is>
      </c>
      <c r="D27" s="8" t="n">
        <v>0.1</v>
      </c>
      <c r="E27" s="5" t="inlineStr">
        <is>
          <t>Base</t>
        </is>
      </c>
      <c r="F27" s="6">
        <f>Country_Flows_2020_2025!E14*1</f>
        <v/>
      </c>
      <c r="G27" s="6">
        <f>Country_Flows_2020_2025!F14*1</f>
        <v/>
      </c>
      <c r="H27" s="6">
        <f>Country_Flows_2020_2025!G14*1</f>
        <v/>
      </c>
      <c r="I27" s="6">
        <f>Country_Flows_2020_2025!H14*1</f>
        <v/>
      </c>
      <c r="J27" s="6">
        <f>Country_Flows_2020_2025!I14*1</f>
        <v/>
      </c>
      <c r="K27" s="6">
        <f>Country_Flows_2020_2025!J14*1</f>
        <v/>
      </c>
      <c r="L27" s="5" t="inlineStr">
        <is>
          <t>Base allocation from Country_Flows_2020_2025. Student and skilled migration corridor</t>
        </is>
      </c>
    </row>
    <row r="28" ht="18" customHeight="1">
      <c r="A28" s="5" t="inlineStr">
        <is>
          <t>Canada</t>
        </is>
      </c>
      <c r="B28" s="5" t="inlineStr">
        <is>
          <t>CAN</t>
        </is>
      </c>
      <c r="C28" s="12" t="inlineStr">
        <is>
          <t>A</t>
        </is>
      </c>
      <c r="D28" s="8" t="n">
        <v>0.1</v>
      </c>
      <c r="E28" s="5" t="inlineStr">
        <is>
          <t>Upside</t>
        </is>
      </c>
      <c r="F28" s="6">
        <f>Country_Flows_2020_2025!E14*1.1</f>
        <v/>
      </c>
      <c r="G28" s="6">
        <f>Country_Flows_2020_2025!F14*1.1</f>
        <v/>
      </c>
      <c r="H28" s="6">
        <f>Country_Flows_2020_2025!G14*1.1</f>
        <v/>
      </c>
      <c r="I28" s="6">
        <f>Country_Flows_2020_2025!H14*1.1</f>
        <v/>
      </c>
      <c r="J28" s="6">
        <f>Country_Flows_2020_2025!I14*1.1</f>
        <v/>
      </c>
      <c r="K28" s="6">
        <f>Country_Flows_2020_2025!J14*1.1</f>
        <v/>
      </c>
      <c r="L28" s="5" t="inlineStr">
        <is>
          <t>Higher allocation / stronger corridor monetisation. Student and skilled migration corridor</t>
        </is>
      </c>
    </row>
    <row r="29" ht="18" customHeight="1">
      <c r="A29" s="5" t="inlineStr">
        <is>
          <t>Oman</t>
        </is>
      </c>
      <c r="B29" s="5" t="inlineStr">
        <is>
          <t>OMN</t>
        </is>
      </c>
      <c r="C29" s="12" t="inlineStr">
        <is>
          <t>A</t>
        </is>
      </c>
      <c r="D29" s="8" t="n">
        <v>0.1</v>
      </c>
      <c r="E29" s="5" t="inlineStr">
        <is>
          <t>Downside</t>
        </is>
      </c>
      <c r="F29" s="6">
        <f>Country_Flows_2020_2025!E15*0.9</f>
        <v/>
      </c>
      <c r="G29" s="6">
        <f>Country_Flows_2020_2025!F15*0.9</f>
        <v/>
      </c>
      <c r="H29" s="6">
        <f>Country_Flows_2020_2025!G15*0.9</f>
        <v/>
      </c>
      <c r="I29" s="6">
        <f>Country_Flows_2020_2025!H15*0.9</f>
        <v/>
      </c>
      <c r="J29" s="6">
        <f>Country_Flows_2020_2025!I15*0.9</f>
        <v/>
      </c>
      <c r="K29" s="6">
        <f>Country_Flows_2020_2025!J15*0.9</f>
        <v/>
      </c>
      <c r="L29" s="5" t="inlineStr">
        <is>
          <t>Lower allocation / corridor underperformance. GCC labour corridor</t>
        </is>
      </c>
    </row>
    <row r="30" ht="18" customHeight="1">
      <c r="A30" s="5" t="inlineStr">
        <is>
          <t>Oman</t>
        </is>
      </c>
      <c r="B30" s="5" t="inlineStr">
        <is>
          <t>OMN</t>
        </is>
      </c>
      <c r="C30" s="12" t="inlineStr">
        <is>
          <t>A</t>
        </is>
      </c>
      <c r="D30" s="8" t="n">
        <v>0.1</v>
      </c>
      <c r="E30" s="5" t="inlineStr">
        <is>
          <t>Base</t>
        </is>
      </c>
      <c r="F30" s="6">
        <f>Country_Flows_2020_2025!E15*1</f>
        <v/>
      </c>
      <c r="G30" s="6">
        <f>Country_Flows_2020_2025!F15*1</f>
        <v/>
      </c>
      <c r="H30" s="6">
        <f>Country_Flows_2020_2025!G15*1</f>
        <v/>
      </c>
      <c r="I30" s="6">
        <f>Country_Flows_2020_2025!H15*1</f>
        <v/>
      </c>
      <c r="J30" s="6">
        <f>Country_Flows_2020_2025!I15*1</f>
        <v/>
      </c>
      <c r="K30" s="6">
        <f>Country_Flows_2020_2025!J15*1</f>
        <v/>
      </c>
      <c r="L30" s="5" t="inlineStr">
        <is>
          <t>Base allocation from Country_Flows_2020_2025. GCC labour corridor</t>
        </is>
      </c>
    </row>
    <row r="31" ht="18" customHeight="1">
      <c r="A31" s="5" t="inlineStr">
        <is>
          <t>Oman</t>
        </is>
      </c>
      <c r="B31" s="5" t="inlineStr">
        <is>
          <t>OMN</t>
        </is>
      </c>
      <c r="C31" s="12" t="inlineStr">
        <is>
          <t>A</t>
        </is>
      </c>
      <c r="D31" s="8" t="n">
        <v>0.1</v>
      </c>
      <c r="E31" s="5" t="inlineStr">
        <is>
          <t>Upside</t>
        </is>
      </c>
      <c r="F31" s="6">
        <f>Country_Flows_2020_2025!E15*1.1</f>
        <v/>
      </c>
      <c r="G31" s="6">
        <f>Country_Flows_2020_2025!F15*1.1</f>
        <v/>
      </c>
      <c r="H31" s="6">
        <f>Country_Flows_2020_2025!G15*1.1</f>
        <v/>
      </c>
      <c r="I31" s="6">
        <f>Country_Flows_2020_2025!H15*1.1</f>
        <v/>
      </c>
      <c r="J31" s="6">
        <f>Country_Flows_2020_2025!I15*1.1</f>
        <v/>
      </c>
      <c r="K31" s="6">
        <f>Country_Flows_2020_2025!J15*1.1</f>
        <v/>
      </c>
      <c r="L31" s="5" t="inlineStr">
        <is>
          <t>Higher allocation / stronger corridor monetisation. GCC labour corridor</t>
        </is>
      </c>
    </row>
    <row r="32" ht="18" customHeight="1">
      <c r="A32" s="5" t="inlineStr">
        <is>
          <t>Australia</t>
        </is>
      </c>
      <c r="B32" s="5" t="inlineStr">
        <is>
          <t>AUS</t>
        </is>
      </c>
      <c r="C32" s="12" t="inlineStr">
        <is>
          <t>A</t>
        </is>
      </c>
      <c r="D32" s="8" t="n">
        <v>0.1</v>
      </c>
      <c r="E32" s="5" t="inlineStr">
        <is>
          <t>Downside</t>
        </is>
      </c>
      <c r="F32" s="6">
        <f>Country_Flows_2020_2025!E16*0.9</f>
        <v/>
      </c>
      <c r="G32" s="6">
        <f>Country_Flows_2020_2025!F16*0.9</f>
        <v/>
      </c>
      <c r="H32" s="6">
        <f>Country_Flows_2020_2025!G16*0.9</f>
        <v/>
      </c>
      <c r="I32" s="6">
        <f>Country_Flows_2020_2025!H16*0.9</f>
        <v/>
      </c>
      <c r="J32" s="6">
        <f>Country_Flows_2020_2025!I16*0.9</f>
        <v/>
      </c>
      <c r="K32" s="6">
        <f>Country_Flows_2020_2025!J16*0.9</f>
        <v/>
      </c>
      <c r="L32" s="5" t="inlineStr">
        <is>
          <t>Lower allocation / corridor underperformance. Student/skilled migration and high digital share corridor</t>
        </is>
      </c>
    </row>
    <row r="33" ht="18" customHeight="1">
      <c r="A33" s="5" t="inlineStr">
        <is>
          <t>Australia</t>
        </is>
      </c>
      <c r="B33" s="5" t="inlineStr">
        <is>
          <t>AUS</t>
        </is>
      </c>
      <c r="C33" s="12" t="inlineStr">
        <is>
          <t>A</t>
        </is>
      </c>
      <c r="D33" s="8" t="n">
        <v>0.1</v>
      </c>
      <c r="E33" s="5" t="inlineStr">
        <is>
          <t>Base</t>
        </is>
      </c>
      <c r="F33" s="6">
        <f>Country_Flows_2020_2025!E16*1</f>
        <v/>
      </c>
      <c r="G33" s="6">
        <f>Country_Flows_2020_2025!F16*1</f>
        <v/>
      </c>
      <c r="H33" s="6">
        <f>Country_Flows_2020_2025!G16*1</f>
        <v/>
      </c>
      <c r="I33" s="6">
        <f>Country_Flows_2020_2025!H16*1</f>
        <v/>
      </c>
      <c r="J33" s="6">
        <f>Country_Flows_2020_2025!I16*1</f>
        <v/>
      </c>
      <c r="K33" s="6">
        <f>Country_Flows_2020_2025!J16*1</f>
        <v/>
      </c>
      <c r="L33" s="5" t="inlineStr">
        <is>
          <t>Base allocation from Country_Flows_2020_2025. Student/skilled migration and high digital share corridor</t>
        </is>
      </c>
    </row>
    <row r="34" ht="18" customHeight="1">
      <c r="A34" s="5" t="inlineStr">
        <is>
          <t>Australia</t>
        </is>
      </c>
      <c r="B34" s="5" t="inlineStr">
        <is>
          <t>AUS</t>
        </is>
      </c>
      <c r="C34" s="12" t="inlineStr">
        <is>
          <t>A</t>
        </is>
      </c>
      <c r="D34" s="8" t="n">
        <v>0.1</v>
      </c>
      <c r="E34" s="5" t="inlineStr">
        <is>
          <t>Upside</t>
        </is>
      </c>
      <c r="F34" s="6">
        <f>Country_Flows_2020_2025!E16*1.1</f>
        <v/>
      </c>
      <c r="G34" s="6">
        <f>Country_Flows_2020_2025!F16*1.1</f>
        <v/>
      </c>
      <c r="H34" s="6">
        <f>Country_Flows_2020_2025!G16*1.1</f>
        <v/>
      </c>
      <c r="I34" s="6">
        <f>Country_Flows_2020_2025!H16*1.1</f>
        <v/>
      </c>
      <c r="J34" s="6">
        <f>Country_Flows_2020_2025!I16*1.1</f>
        <v/>
      </c>
      <c r="K34" s="6">
        <f>Country_Flows_2020_2025!J16*1.1</f>
        <v/>
      </c>
      <c r="L34" s="5" t="inlineStr">
        <is>
          <t>Higher allocation / stronger corridor monetisation. Student/skilled migration and high digital share corridor</t>
        </is>
      </c>
    </row>
    <row r="35" ht="18" customHeight="1">
      <c r="A35" s="5" t="inlineStr">
        <is>
          <t>Bahrain</t>
        </is>
      </c>
      <c r="B35" s="5" t="inlineStr">
        <is>
          <t>BHR</t>
        </is>
      </c>
      <c r="C35" s="12" t="inlineStr">
        <is>
          <t>A</t>
        </is>
      </c>
      <c r="D35" s="8" t="n">
        <v>0.1</v>
      </c>
      <c r="E35" s="5" t="inlineStr">
        <is>
          <t>Downside</t>
        </is>
      </c>
      <c r="F35" s="6">
        <f>Country_Flows_2020_2025!E17*0.9</f>
        <v/>
      </c>
      <c r="G35" s="6">
        <f>Country_Flows_2020_2025!F17*0.9</f>
        <v/>
      </c>
      <c r="H35" s="6">
        <f>Country_Flows_2020_2025!G17*0.9</f>
        <v/>
      </c>
      <c r="I35" s="6">
        <f>Country_Flows_2020_2025!H17*0.9</f>
        <v/>
      </c>
      <c r="J35" s="6">
        <f>Country_Flows_2020_2025!I17*0.9</f>
        <v/>
      </c>
      <c r="K35" s="6">
        <f>Country_Flows_2020_2025!J17*0.9</f>
        <v/>
      </c>
      <c r="L35" s="5" t="inlineStr">
        <is>
          <t>Lower allocation / corridor underperformance. Smaller GCC labour corridor</t>
        </is>
      </c>
    </row>
    <row r="36" ht="18" customHeight="1">
      <c r="A36" s="5" t="inlineStr">
        <is>
          <t>Bahrain</t>
        </is>
      </c>
      <c r="B36" s="5" t="inlineStr">
        <is>
          <t>BHR</t>
        </is>
      </c>
      <c r="C36" s="12" t="inlineStr">
        <is>
          <t>A</t>
        </is>
      </c>
      <c r="D36" s="8" t="n">
        <v>0.1</v>
      </c>
      <c r="E36" s="5" t="inlineStr">
        <is>
          <t>Base</t>
        </is>
      </c>
      <c r="F36" s="6">
        <f>Country_Flows_2020_2025!E17*1</f>
        <v/>
      </c>
      <c r="G36" s="6">
        <f>Country_Flows_2020_2025!F17*1</f>
        <v/>
      </c>
      <c r="H36" s="6">
        <f>Country_Flows_2020_2025!G17*1</f>
        <v/>
      </c>
      <c r="I36" s="6">
        <f>Country_Flows_2020_2025!H17*1</f>
        <v/>
      </c>
      <c r="J36" s="6">
        <f>Country_Flows_2020_2025!I17*1</f>
        <v/>
      </c>
      <c r="K36" s="6">
        <f>Country_Flows_2020_2025!J17*1</f>
        <v/>
      </c>
      <c r="L36" s="5" t="inlineStr">
        <is>
          <t>Base allocation from Country_Flows_2020_2025. Smaller GCC labour corridor</t>
        </is>
      </c>
    </row>
    <row r="37" ht="18" customHeight="1">
      <c r="A37" s="5" t="inlineStr">
        <is>
          <t>Bahrain</t>
        </is>
      </c>
      <c r="B37" s="5" t="inlineStr">
        <is>
          <t>BHR</t>
        </is>
      </c>
      <c r="C37" s="12" t="inlineStr">
        <is>
          <t>A</t>
        </is>
      </c>
      <c r="D37" s="8" t="n">
        <v>0.1</v>
      </c>
      <c r="E37" s="5" t="inlineStr">
        <is>
          <t>Upside</t>
        </is>
      </c>
      <c r="F37" s="6">
        <f>Country_Flows_2020_2025!E17*1.1</f>
        <v/>
      </c>
      <c r="G37" s="6">
        <f>Country_Flows_2020_2025!F17*1.1</f>
        <v/>
      </c>
      <c r="H37" s="6">
        <f>Country_Flows_2020_2025!G17*1.1</f>
        <v/>
      </c>
      <c r="I37" s="6">
        <f>Country_Flows_2020_2025!H17*1.1</f>
        <v/>
      </c>
      <c r="J37" s="6">
        <f>Country_Flows_2020_2025!I17*1.1</f>
        <v/>
      </c>
      <c r="K37" s="6">
        <f>Country_Flows_2020_2025!J17*1.1</f>
        <v/>
      </c>
      <c r="L37" s="5" t="inlineStr">
        <is>
          <t>Higher allocation / stronger corridor monetisation. Smaller GCC labour corridor</t>
        </is>
      </c>
    </row>
    <row r="38" ht="18" customHeight="1">
      <c r="A38" s="5" t="inlineStr">
        <is>
          <t>Hong Kong</t>
        </is>
      </c>
      <c r="B38" s="5" t="inlineStr">
        <is>
          <t>HKG</t>
        </is>
      </c>
      <c r="C38" s="13" t="inlineStr">
        <is>
          <t>B</t>
        </is>
      </c>
      <c r="D38" s="8" t="n">
        <v>0.18</v>
      </c>
      <c r="E38" s="5" t="inlineStr">
        <is>
          <t>Downside</t>
        </is>
      </c>
      <c r="F38" s="6">
        <f>Country_Flows_2020_2025!E18*0.8200000000000001</f>
        <v/>
      </c>
      <c r="G38" s="6">
        <f>Country_Flows_2020_2025!F18*0.8200000000000001</f>
        <v/>
      </c>
      <c r="H38" s="6">
        <f>Country_Flows_2020_2025!G18*0.8200000000000001</f>
        <v/>
      </c>
      <c r="I38" s="6">
        <f>Country_Flows_2020_2025!H18*0.8200000000000001</f>
        <v/>
      </c>
      <c r="J38" s="6">
        <f>Country_Flows_2020_2025!I18*0.8200000000000001</f>
        <v/>
      </c>
      <c r="K38" s="6">
        <f>Country_Flows_2020_2025!J18*0.8200000000000001</f>
        <v/>
      </c>
      <c r="L38" s="5" t="inlineStr">
        <is>
          <t>Lower allocation / corridor underperformance. Asia financial hub; newly disclosed in RBI 2023-24 table</t>
        </is>
      </c>
    </row>
    <row r="39" ht="18" customHeight="1">
      <c r="A39" s="5" t="inlineStr">
        <is>
          <t>Hong Kong</t>
        </is>
      </c>
      <c r="B39" s="5" t="inlineStr">
        <is>
          <t>HKG</t>
        </is>
      </c>
      <c r="C39" s="13" t="inlineStr">
        <is>
          <t>B</t>
        </is>
      </c>
      <c r="D39" s="8" t="n">
        <v>0.18</v>
      </c>
      <c r="E39" s="5" t="inlineStr">
        <is>
          <t>Base</t>
        </is>
      </c>
      <c r="F39" s="6">
        <f>Country_Flows_2020_2025!E18*1</f>
        <v/>
      </c>
      <c r="G39" s="6">
        <f>Country_Flows_2020_2025!F18*1</f>
        <v/>
      </c>
      <c r="H39" s="6">
        <f>Country_Flows_2020_2025!G18*1</f>
        <v/>
      </c>
      <c r="I39" s="6">
        <f>Country_Flows_2020_2025!H18*1</f>
        <v/>
      </c>
      <c r="J39" s="6">
        <f>Country_Flows_2020_2025!I18*1</f>
        <v/>
      </c>
      <c r="K39" s="6">
        <f>Country_Flows_2020_2025!J18*1</f>
        <v/>
      </c>
      <c r="L39" s="5" t="inlineStr">
        <is>
          <t>Base allocation from Country_Flows_2020_2025. Asia financial hub; newly disclosed in RBI 2023-24 table</t>
        </is>
      </c>
    </row>
    <row r="40" ht="18" customHeight="1">
      <c r="A40" s="5" t="inlineStr">
        <is>
          <t>Hong Kong</t>
        </is>
      </c>
      <c r="B40" s="5" t="inlineStr">
        <is>
          <t>HKG</t>
        </is>
      </c>
      <c r="C40" s="13" t="inlineStr">
        <is>
          <t>B</t>
        </is>
      </c>
      <c r="D40" s="8" t="n">
        <v>0.18</v>
      </c>
      <c r="E40" s="5" t="inlineStr">
        <is>
          <t>Upside</t>
        </is>
      </c>
      <c r="F40" s="6">
        <f>Country_Flows_2020_2025!E18*1.18</f>
        <v/>
      </c>
      <c r="G40" s="6">
        <f>Country_Flows_2020_2025!F18*1.18</f>
        <v/>
      </c>
      <c r="H40" s="6">
        <f>Country_Flows_2020_2025!G18*1.18</f>
        <v/>
      </c>
      <c r="I40" s="6">
        <f>Country_Flows_2020_2025!H18*1.18</f>
        <v/>
      </c>
      <c r="J40" s="6">
        <f>Country_Flows_2020_2025!I18*1.18</f>
        <v/>
      </c>
      <c r="K40" s="6">
        <f>Country_Flows_2020_2025!J18*1.18</f>
        <v/>
      </c>
      <c r="L40" s="5" t="inlineStr">
        <is>
          <t>Higher allocation / stronger corridor monetisation. Asia financial hub; newly disclosed in RBI 2023-24 table</t>
        </is>
      </c>
    </row>
    <row r="41" ht="18" customHeight="1">
      <c r="A41" s="5" t="inlineStr">
        <is>
          <t>Germany</t>
        </is>
      </c>
      <c r="B41" s="5" t="inlineStr">
        <is>
          <t>DEU</t>
        </is>
      </c>
      <c r="C41" s="13" t="inlineStr">
        <is>
          <t>B</t>
        </is>
      </c>
      <c r="D41" s="8" t="n">
        <v>0.18</v>
      </c>
      <c r="E41" s="5" t="inlineStr">
        <is>
          <t>Downside</t>
        </is>
      </c>
      <c r="F41" s="6">
        <f>Country_Flows_2020_2025!E19*0.8200000000000001</f>
        <v/>
      </c>
      <c r="G41" s="6">
        <f>Country_Flows_2020_2025!F19*0.8200000000000001</f>
        <v/>
      </c>
      <c r="H41" s="6">
        <f>Country_Flows_2020_2025!G19*0.8200000000000001</f>
        <v/>
      </c>
      <c r="I41" s="6">
        <f>Country_Flows_2020_2025!H19*0.8200000000000001</f>
        <v/>
      </c>
      <c r="J41" s="6">
        <f>Country_Flows_2020_2025!I19*0.8200000000000001</f>
        <v/>
      </c>
      <c r="K41" s="6">
        <f>Country_Flows_2020_2025!J19*0.8200000000000001</f>
        <v/>
      </c>
      <c r="L41" s="5" t="inlineStr">
        <is>
          <t>Lower allocation / corridor underperformance. European skilled migration / professional corridor</t>
        </is>
      </c>
    </row>
    <row r="42" ht="18" customHeight="1">
      <c r="A42" s="5" t="inlineStr">
        <is>
          <t>Germany</t>
        </is>
      </c>
      <c r="B42" s="5" t="inlineStr">
        <is>
          <t>DEU</t>
        </is>
      </c>
      <c r="C42" s="13" t="inlineStr">
        <is>
          <t>B</t>
        </is>
      </c>
      <c r="D42" s="8" t="n">
        <v>0.18</v>
      </c>
      <c r="E42" s="5" t="inlineStr">
        <is>
          <t>Base</t>
        </is>
      </c>
      <c r="F42" s="6">
        <f>Country_Flows_2020_2025!E19*1</f>
        <v/>
      </c>
      <c r="G42" s="6">
        <f>Country_Flows_2020_2025!F19*1</f>
        <v/>
      </c>
      <c r="H42" s="6">
        <f>Country_Flows_2020_2025!G19*1</f>
        <v/>
      </c>
      <c r="I42" s="6">
        <f>Country_Flows_2020_2025!H19*1</f>
        <v/>
      </c>
      <c r="J42" s="6">
        <f>Country_Flows_2020_2025!I19*1</f>
        <v/>
      </c>
      <c r="K42" s="6">
        <f>Country_Flows_2020_2025!J19*1</f>
        <v/>
      </c>
      <c r="L42" s="5" t="inlineStr">
        <is>
          <t>Base allocation from Country_Flows_2020_2025. European skilled migration / professional corridor</t>
        </is>
      </c>
    </row>
    <row r="43" ht="18" customHeight="1">
      <c r="A43" s="5" t="inlineStr">
        <is>
          <t>Germany</t>
        </is>
      </c>
      <c r="B43" s="5" t="inlineStr">
        <is>
          <t>DEU</t>
        </is>
      </c>
      <c r="C43" s="13" t="inlineStr">
        <is>
          <t>B</t>
        </is>
      </c>
      <c r="D43" s="8" t="n">
        <v>0.18</v>
      </c>
      <c r="E43" s="5" t="inlineStr">
        <is>
          <t>Upside</t>
        </is>
      </c>
      <c r="F43" s="6">
        <f>Country_Flows_2020_2025!E19*1.18</f>
        <v/>
      </c>
      <c r="G43" s="6">
        <f>Country_Flows_2020_2025!F19*1.18</f>
        <v/>
      </c>
      <c r="H43" s="6">
        <f>Country_Flows_2020_2025!G19*1.18</f>
        <v/>
      </c>
      <c r="I43" s="6">
        <f>Country_Flows_2020_2025!H19*1.18</f>
        <v/>
      </c>
      <c r="J43" s="6">
        <f>Country_Flows_2020_2025!I19*1.18</f>
        <v/>
      </c>
      <c r="K43" s="6">
        <f>Country_Flows_2020_2025!J19*1.18</f>
        <v/>
      </c>
      <c r="L43" s="5" t="inlineStr">
        <is>
          <t>Higher allocation / stronger corridor monetisation. European skilled migration / professional corridor</t>
        </is>
      </c>
    </row>
    <row r="44" ht="18" customHeight="1">
      <c r="A44" s="5" t="inlineStr">
        <is>
          <t>Malaysia</t>
        </is>
      </c>
      <c r="B44" s="5" t="inlineStr">
        <is>
          <t>MYS</t>
        </is>
      </c>
      <c r="C44" s="13" t="inlineStr">
        <is>
          <t>B</t>
        </is>
      </c>
      <c r="D44" s="8" t="n">
        <v>0.18</v>
      </c>
      <c r="E44" s="5" t="inlineStr">
        <is>
          <t>Downside</t>
        </is>
      </c>
      <c r="F44" s="6">
        <f>Country_Flows_2020_2025!E20*0.8200000000000001</f>
        <v/>
      </c>
      <c r="G44" s="6">
        <f>Country_Flows_2020_2025!F20*0.8200000000000001</f>
        <v/>
      </c>
      <c r="H44" s="6">
        <f>Country_Flows_2020_2025!G20*0.8200000000000001</f>
        <v/>
      </c>
      <c r="I44" s="6">
        <f>Country_Flows_2020_2025!H20*0.8200000000000001</f>
        <v/>
      </c>
      <c r="J44" s="6">
        <f>Country_Flows_2020_2025!I20*0.8200000000000001</f>
        <v/>
      </c>
      <c r="K44" s="6">
        <f>Country_Flows_2020_2025!J20*0.8200000000000001</f>
        <v/>
      </c>
      <c r="L44" s="5" t="inlineStr">
        <is>
          <t>Lower allocation / corridor underperformance. Southeast Asia labour and student corridor</t>
        </is>
      </c>
    </row>
    <row r="45" ht="18" customHeight="1">
      <c r="A45" s="5" t="inlineStr">
        <is>
          <t>Malaysia</t>
        </is>
      </c>
      <c r="B45" s="5" t="inlineStr">
        <is>
          <t>MYS</t>
        </is>
      </c>
      <c r="C45" s="13" t="inlineStr">
        <is>
          <t>B</t>
        </is>
      </c>
      <c r="D45" s="8" t="n">
        <v>0.18</v>
      </c>
      <c r="E45" s="5" t="inlineStr">
        <is>
          <t>Base</t>
        </is>
      </c>
      <c r="F45" s="6">
        <f>Country_Flows_2020_2025!E20*1</f>
        <v/>
      </c>
      <c r="G45" s="6">
        <f>Country_Flows_2020_2025!F20*1</f>
        <v/>
      </c>
      <c r="H45" s="6">
        <f>Country_Flows_2020_2025!G20*1</f>
        <v/>
      </c>
      <c r="I45" s="6">
        <f>Country_Flows_2020_2025!H20*1</f>
        <v/>
      </c>
      <c r="J45" s="6">
        <f>Country_Flows_2020_2025!I20*1</f>
        <v/>
      </c>
      <c r="K45" s="6">
        <f>Country_Flows_2020_2025!J20*1</f>
        <v/>
      </c>
      <c r="L45" s="5" t="inlineStr">
        <is>
          <t>Base allocation from Country_Flows_2020_2025. Southeast Asia labour and student corridor</t>
        </is>
      </c>
    </row>
    <row r="46" ht="18" customHeight="1">
      <c r="A46" s="5" t="inlineStr">
        <is>
          <t>Malaysia</t>
        </is>
      </c>
      <c r="B46" s="5" t="inlineStr">
        <is>
          <t>MYS</t>
        </is>
      </c>
      <c r="C46" s="13" t="inlineStr">
        <is>
          <t>B</t>
        </is>
      </c>
      <c r="D46" s="8" t="n">
        <v>0.18</v>
      </c>
      <c r="E46" s="5" t="inlineStr">
        <is>
          <t>Upside</t>
        </is>
      </c>
      <c r="F46" s="6">
        <f>Country_Flows_2020_2025!E20*1.18</f>
        <v/>
      </c>
      <c r="G46" s="6">
        <f>Country_Flows_2020_2025!F20*1.18</f>
        <v/>
      </c>
      <c r="H46" s="6">
        <f>Country_Flows_2020_2025!G20*1.18</f>
        <v/>
      </c>
      <c r="I46" s="6">
        <f>Country_Flows_2020_2025!H20*1.18</f>
        <v/>
      </c>
      <c r="J46" s="6">
        <f>Country_Flows_2020_2025!I20*1.18</f>
        <v/>
      </c>
      <c r="K46" s="6">
        <f>Country_Flows_2020_2025!J20*1.18</f>
        <v/>
      </c>
      <c r="L46" s="5" t="inlineStr">
        <is>
          <t>Higher allocation / stronger corridor monetisation. Southeast Asia labour and student corridor</t>
        </is>
      </c>
    </row>
    <row r="47" ht="18" customHeight="1">
      <c r="A47" s="5" t="inlineStr">
        <is>
          <t>Netherlands</t>
        </is>
      </c>
      <c r="B47" s="5" t="inlineStr">
        <is>
          <t>NLD</t>
        </is>
      </c>
      <c r="C47" s="13" t="inlineStr">
        <is>
          <t>B</t>
        </is>
      </c>
      <c r="D47" s="8" t="n">
        <v>0.18</v>
      </c>
      <c r="E47" s="5" t="inlineStr">
        <is>
          <t>Downside</t>
        </is>
      </c>
      <c r="F47" s="6">
        <f>Country_Flows_2020_2025!E21*0.8200000000000001</f>
        <v/>
      </c>
      <c r="G47" s="6">
        <f>Country_Flows_2020_2025!F21*0.8200000000000001</f>
        <v/>
      </c>
      <c r="H47" s="6">
        <f>Country_Flows_2020_2025!G21*0.8200000000000001</f>
        <v/>
      </c>
      <c r="I47" s="6">
        <f>Country_Flows_2020_2025!H21*0.8200000000000001</f>
        <v/>
      </c>
      <c r="J47" s="6">
        <f>Country_Flows_2020_2025!I21*0.8200000000000001</f>
        <v/>
      </c>
      <c r="K47" s="6">
        <f>Country_Flows_2020_2025!J21*0.8200000000000001</f>
        <v/>
      </c>
      <c r="L47" s="5" t="inlineStr">
        <is>
          <t>Lower allocation / corridor underperformance. Small European professional corridor</t>
        </is>
      </c>
    </row>
    <row r="48" ht="18" customHeight="1">
      <c r="A48" s="5" t="inlineStr">
        <is>
          <t>Netherlands</t>
        </is>
      </c>
      <c r="B48" s="5" t="inlineStr">
        <is>
          <t>NLD</t>
        </is>
      </c>
      <c r="C48" s="13" t="inlineStr">
        <is>
          <t>B</t>
        </is>
      </c>
      <c r="D48" s="8" t="n">
        <v>0.18</v>
      </c>
      <c r="E48" s="5" t="inlineStr">
        <is>
          <t>Base</t>
        </is>
      </c>
      <c r="F48" s="6">
        <f>Country_Flows_2020_2025!E21*1</f>
        <v/>
      </c>
      <c r="G48" s="6">
        <f>Country_Flows_2020_2025!F21*1</f>
        <v/>
      </c>
      <c r="H48" s="6">
        <f>Country_Flows_2020_2025!G21*1</f>
        <v/>
      </c>
      <c r="I48" s="6">
        <f>Country_Flows_2020_2025!H21*1</f>
        <v/>
      </c>
      <c r="J48" s="6">
        <f>Country_Flows_2020_2025!I21*1</f>
        <v/>
      </c>
      <c r="K48" s="6">
        <f>Country_Flows_2020_2025!J21*1</f>
        <v/>
      </c>
      <c r="L48" s="5" t="inlineStr">
        <is>
          <t>Base allocation from Country_Flows_2020_2025. Small European professional corridor</t>
        </is>
      </c>
    </row>
    <row r="49" ht="18" customHeight="1">
      <c r="A49" s="5" t="inlineStr">
        <is>
          <t>Netherlands</t>
        </is>
      </c>
      <c r="B49" s="5" t="inlineStr">
        <is>
          <t>NLD</t>
        </is>
      </c>
      <c r="C49" s="13" t="inlineStr">
        <is>
          <t>B</t>
        </is>
      </c>
      <c r="D49" s="8" t="n">
        <v>0.18</v>
      </c>
      <c r="E49" s="5" t="inlineStr">
        <is>
          <t>Upside</t>
        </is>
      </c>
      <c r="F49" s="6">
        <f>Country_Flows_2020_2025!E21*1.18</f>
        <v/>
      </c>
      <c r="G49" s="6">
        <f>Country_Flows_2020_2025!F21*1.18</f>
        <v/>
      </c>
      <c r="H49" s="6">
        <f>Country_Flows_2020_2025!G21*1.18</f>
        <v/>
      </c>
      <c r="I49" s="6">
        <f>Country_Flows_2020_2025!H21*1.18</f>
        <v/>
      </c>
      <c r="J49" s="6">
        <f>Country_Flows_2020_2025!I21*1.18</f>
        <v/>
      </c>
      <c r="K49" s="6">
        <f>Country_Flows_2020_2025!J21*1.18</f>
        <v/>
      </c>
      <c r="L49" s="5" t="inlineStr">
        <is>
          <t>Higher allocation / stronger corridor monetisation. Small European professional corridor</t>
        </is>
      </c>
    </row>
    <row r="50" ht="18" customHeight="1">
      <c r="A50" s="5" t="inlineStr">
        <is>
          <t>New Zealand</t>
        </is>
      </c>
      <c r="B50" s="5" t="inlineStr">
        <is>
          <t>NZL</t>
        </is>
      </c>
      <c r="C50" s="13" t="inlineStr">
        <is>
          <t>B</t>
        </is>
      </c>
      <c r="D50" s="8" t="n">
        <v>0.18</v>
      </c>
      <c r="E50" s="5" t="inlineStr">
        <is>
          <t>Downside</t>
        </is>
      </c>
      <c r="F50" s="6">
        <f>Country_Flows_2020_2025!E22*0.8200000000000001</f>
        <v/>
      </c>
      <c r="G50" s="6">
        <f>Country_Flows_2020_2025!F22*0.8200000000000001</f>
        <v/>
      </c>
      <c r="H50" s="6">
        <f>Country_Flows_2020_2025!G22*0.8200000000000001</f>
        <v/>
      </c>
      <c r="I50" s="6">
        <f>Country_Flows_2020_2025!H22*0.8200000000000001</f>
        <v/>
      </c>
      <c r="J50" s="6">
        <f>Country_Flows_2020_2025!I22*0.8200000000000001</f>
        <v/>
      </c>
      <c r="K50" s="6">
        <f>Country_Flows_2020_2025!J22*0.8200000000000001</f>
        <v/>
      </c>
      <c r="L50" s="5" t="inlineStr">
        <is>
          <t>Lower allocation / corridor underperformance. Small student/professional corridor</t>
        </is>
      </c>
    </row>
    <row r="51" ht="18" customHeight="1">
      <c r="A51" s="5" t="inlineStr">
        <is>
          <t>New Zealand</t>
        </is>
      </c>
      <c r="B51" s="5" t="inlineStr">
        <is>
          <t>NZL</t>
        </is>
      </c>
      <c r="C51" s="13" t="inlineStr">
        <is>
          <t>B</t>
        </is>
      </c>
      <c r="D51" s="8" t="n">
        <v>0.18</v>
      </c>
      <c r="E51" s="5" t="inlineStr">
        <is>
          <t>Base</t>
        </is>
      </c>
      <c r="F51" s="6">
        <f>Country_Flows_2020_2025!E22*1</f>
        <v/>
      </c>
      <c r="G51" s="6">
        <f>Country_Flows_2020_2025!F22*1</f>
        <v/>
      </c>
      <c r="H51" s="6">
        <f>Country_Flows_2020_2025!G22*1</f>
        <v/>
      </c>
      <c r="I51" s="6">
        <f>Country_Flows_2020_2025!H22*1</f>
        <v/>
      </c>
      <c r="J51" s="6">
        <f>Country_Flows_2020_2025!I22*1</f>
        <v/>
      </c>
      <c r="K51" s="6">
        <f>Country_Flows_2020_2025!J22*1</f>
        <v/>
      </c>
      <c r="L51" s="5" t="inlineStr">
        <is>
          <t>Base allocation from Country_Flows_2020_2025. Small student/professional corridor</t>
        </is>
      </c>
    </row>
    <row r="52" ht="18" customHeight="1">
      <c r="A52" s="5" t="inlineStr">
        <is>
          <t>New Zealand</t>
        </is>
      </c>
      <c r="B52" s="5" t="inlineStr">
        <is>
          <t>NZL</t>
        </is>
      </c>
      <c r="C52" s="13" t="inlineStr">
        <is>
          <t>B</t>
        </is>
      </c>
      <c r="D52" s="8" t="n">
        <v>0.18</v>
      </c>
      <c r="E52" s="5" t="inlineStr">
        <is>
          <t>Upside</t>
        </is>
      </c>
      <c r="F52" s="6">
        <f>Country_Flows_2020_2025!E22*1.18</f>
        <v/>
      </c>
      <c r="G52" s="6">
        <f>Country_Flows_2020_2025!F22*1.18</f>
        <v/>
      </c>
      <c r="H52" s="6">
        <f>Country_Flows_2020_2025!G22*1.18</f>
        <v/>
      </c>
      <c r="I52" s="6">
        <f>Country_Flows_2020_2025!H22*1.18</f>
        <v/>
      </c>
      <c r="J52" s="6">
        <f>Country_Flows_2020_2025!I22*1.18</f>
        <v/>
      </c>
      <c r="K52" s="6">
        <f>Country_Flows_2020_2025!J22*1.18</f>
        <v/>
      </c>
      <c r="L52" s="5" t="inlineStr">
        <is>
          <t>Higher allocation / stronger corridor monetisation. Small student/professional corridor</t>
        </is>
      </c>
    </row>
    <row r="53" ht="18" customHeight="1">
      <c r="A53" s="5" t="inlineStr">
        <is>
          <t>Belgium</t>
        </is>
      </c>
      <c r="B53" s="5" t="inlineStr">
        <is>
          <t>BEL</t>
        </is>
      </c>
      <c r="C53" s="13" t="inlineStr">
        <is>
          <t>B</t>
        </is>
      </c>
      <c r="D53" s="8" t="n">
        <v>0.18</v>
      </c>
      <c r="E53" s="5" t="inlineStr">
        <is>
          <t>Downside</t>
        </is>
      </c>
      <c r="F53" s="6">
        <f>Country_Flows_2020_2025!E23*0.8200000000000001</f>
        <v/>
      </c>
      <c r="G53" s="6">
        <f>Country_Flows_2020_2025!F23*0.8200000000000001</f>
        <v/>
      </c>
      <c r="H53" s="6">
        <f>Country_Flows_2020_2025!G23*0.8200000000000001</f>
        <v/>
      </c>
      <c r="I53" s="6">
        <f>Country_Flows_2020_2025!H23*0.8200000000000001</f>
        <v/>
      </c>
      <c r="J53" s="6">
        <f>Country_Flows_2020_2025!I23*0.8200000000000001</f>
        <v/>
      </c>
      <c r="K53" s="6">
        <f>Country_Flows_2020_2025!J23*0.8200000000000001</f>
        <v/>
      </c>
      <c r="L53" s="5" t="inlineStr">
        <is>
          <t>Lower allocation / corridor underperformance. Small European corridor</t>
        </is>
      </c>
    </row>
    <row r="54" ht="18" customHeight="1">
      <c r="A54" s="5" t="inlineStr">
        <is>
          <t>Belgium</t>
        </is>
      </c>
      <c r="B54" s="5" t="inlineStr">
        <is>
          <t>BEL</t>
        </is>
      </c>
      <c r="C54" s="13" t="inlineStr">
        <is>
          <t>B</t>
        </is>
      </c>
      <c r="D54" s="8" t="n">
        <v>0.18</v>
      </c>
      <c r="E54" s="5" t="inlineStr">
        <is>
          <t>Base</t>
        </is>
      </c>
      <c r="F54" s="6">
        <f>Country_Flows_2020_2025!E23*1</f>
        <v/>
      </c>
      <c r="G54" s="6">
        <f>Country_Flows_2020_2025!F23*1</f>
        <v/>
      </c>
      <c r="H54" s="6">
        <f>Country_Flows_2020_2025!G23*1</f>
        <v/>
      </c>
      <c r="I54" s="6">
        <f>Country_Flows_2020_2025!H23*1</f>
        <v/>
      </c>
      <c r="J54" s="6">
        <f>Country_Flows_2020_2025!I23*1</f>
        <v/>
      </c>
      <c r="K54" s="6">
        <f>Country_Flows_2020_2025!J23*1</f>
        <v/>
      </c>
      <c r="L54" s="5" t="inlineStr">
        <is>
          <t>Base allocation from Country_Flows_2020_2025. Small European corridor</t>
        </is>
      </c>
    </row>
    <row r="55" ht="18" customHeight="1">
      <c r="A55" s="5" t="inlineStr">
        <is>
          <t>Belgium</t>
        </is>
      </c>
      <c r="B55" s="5" t="inlineStr">
        <is>
          <t>BEL</t>
        </is>
      </c>
      <c r="C55" s="13" t="inlineStr">
        <is>
          <t>B</t>
        </is>
      </c>
      <c r="D55" s="8" t="n">
        <v>0.18</v>
      </c>
      <c r="E55" s="5" t="inlineStr">
        <is>
          <t>Upside</t>
        </is>
      </c>
      <c r="F55" s="6">
        <f>Country_Flows_2020_2025!E23*1.18</f>
        <v/>
      </c>
      <c r="G55" s="6">
        <f>Country_Flows_2020_2025!F23*1.18</f>
        <v/>
      </c>
      <c r="H55" s="6">
        <f>Country_Flows_2020_2025!G23*1.18</f>
        <v/>
      </c>
      <c r="I55" s="6">
        <f>Country_Flows_2020_2025!H23*1.18</f>
        <v/>
      </c>
      <c r="J55" s="6">
        <f>Country_Flows_2020_2025!I23*1.18</f>
        <v/>
      </c>
      <c r="K55" s="6">
        <f>Country_Flows_2020_2025!J23*1.18</f>
        <v/>
      </c>
      <c r="L55" s="5" t="inlineStr">
        <is>
          <t>Higher allocation / stronger corridor monetisation. Small European corridor</t>
        </is>
      </c>
    </row>
    <row r="56" ht="18" customHeight="1">
      <c r="A56" s="5" t="inlineStr">
        <is>
          <t>Ireland</t>
        </is>
      </c>
      <c r="B56" s="5" t="inlineStr">
        <is>
          <t>IRL</t>
        </is>
      </c>
      <c r="C56" s="13" t="inlineStr">
        <is>
          <t>B</t>
        </is>
      </c>
      <c r="D56" s="8" t="n">
        <v>0.18</v>
      </c>
      <c r="E56" s="5" t="inlineStr">
        <is>
          <t>Downside</t>
        </is>
      </c>
      <c r="F56" s="6">
        <f>Country_Flows_2020_2025!E24*0.8200000000000001</f>
        <v/>
      </c>
      <c r="G56" s="6">
        <f>Country_Flows_2020_2025!F24*0.8200000000000001</f>
        <v/>
      </c>
      <c r="H56" s="6">
        <f>Country_Flows_2020_2025!G24*0.8200000000000001</f>
        <v/>
      </c>
      <c r="I56" s="6">
        <f>Country_Flows_2020_2025!H24*0.8200000000000001</f>
        <v/>
      </c>
      <c r="J56" s="6">
        <f>Country_Flows_2020_2025!I24*0.8200000000000001</f>
        <v/>
      </c>
      <c r="K56" s="6">
        <f>Country_Flows_2020_2025!J24*0.8200000000000001</f>
        <v/>
      </c>
      <c r="L56" s="5" t="inlineStr">
        <is>
          <t>Lower allocation / corridor underperformance. Small but strategically relevant skilled corridor</t>
        </is>
      </c>
    </row>
    <row r="57" ht="18" customHeight="1">
      <c r="A57" s="5" t="inlineStr">
        <is>
          <t>Ireland</t>
        </is>
      </c>
      <c r="B57" s="5" t="inlineStr">
        <is>
          <t>IRL</t>
        </is>
      </c>
      <c r="C57" s="13" t="inlineStr">
        <is>
          <t>B</t>
        </is>
      </c>
      <c r="D57" s="8" t="n">
        <v>0.18</v>
      </c>
      <c r="E57" s="5" t="inlineStr">
        <is>
          <t>Base</t>
        </is>
      </c>
      <c r="F57" s="6">
        <f>Country_Flows_2020_2025!E24*1</f>
        <v/>
      </c>
      <c r="G57" s="6">
        <f>Country_Flows_2020_2025!F24*1</f>
        <v/>
      </c>
      <c r="H57" s="6">
        <f>Country_Flows_2020_2025!G24*1</f>
        <v/>
      </c>
      <c r="I57" s="6">
        <f>Country_Flows_2020_2025!H24*1</f>
        <v/>
      </c>
      <c r="J57" s="6">
        <f>Country_Flows_2020_2025!I24*1</f>
        <v/>
      </c>
      <c r="K57" s="6">
        <f>Country_Flows_2020_2025!J24*1</f>
        <v/>
      </c>
      <c r="L57" s="5" t="inlineStr">
        <is>
          <t>Base allocation from Country_Flows_2020_2025. Small but strategically relevant skilled corridor</t>
        </is>
      </c>
    </row>
    <row r="58" ht="18" customHeight="1">
      <c r="A58" s="5" t="inlineStr">
        <is>
          <t>Ireland</t>
        </is>
      </c>
      <c r="B58" s="5" t="inlineStr">
        <is>
          <t>IRL</t>
        </is>
      </c>
      <c r="C58" s="13" t="inlineStr">
        <is>
          <t>B</t>
        </is>
      </c>
      <c r="D58" s="8" t="n">
        <v>0.18</v>
      </c>
      <c r="E58" s="5" t="inlineStr">
        <is>
          <t>Upside</t>
        </is>
      </c>
      <c r="F58" s="6">
        <f>Country_Flows_2020_2025!E24*1.18</f>
        <v/>
      </c>
      <c r="G58" s="6">
        <f>Country_Flows_2020_2025!F24*1.18</f>
        <v/>
      </c>
      <c r="H58" s="6">
        <f>Country_Flows_2020_2025!G24*1.18</f>
        <v/>
      </c>
      <c r="I58" s="6">
        <f>Country_Flows_2020_2025!H24*1.18</f>
        <v/>
      </c>
      <c r="J58" s="6">
        <f>Country_Flows_2020_2025!I24*1.18</f>
        <v/>
      </c>
      <c r="K58" s="6">
        <f>Country_Flows_2020_2025!J24*1.18</f>
        <v/>
      </c>
      <c r="L58" s="5" t="inlineStr">
        <is>
          <t>Higher allocation / stronger corridor monetisation. Small but strategically relevant skilled corridor</t>
        </is>
      </c>
    </row>
    <row r="59" ht="18" customHeight="1">
      <c r="A59" s="5" t="inlineStr">
        <is>
          <t>Switzerland</t>
        </is>
      </c>
      <c r="B59" s="5" t="inlineStr">
        <is>
          <t>CHE</t>
        </is>
      </c>
      <c r="C59" s="13" t="inlineStr">
        <is>
          <t>B</t>
        </is>
      </c>
      <c r="D59" s="8" t="n">
        <v>0.18</v>
      </c>
      <c r="E59" s="5" t="inlineStr">
        <is>
          <t>Downside</t>
        </is>
      </c>
      <c r="F59" s="6">
        <f>Country_Flows_2020_2025!E25*0.8200000000000001</f>
        <v/>
      </c>
      <c r="G59" s="6">
        <f>Country_Flows_2020_2025!F25*0.8200000000000001</f>
        <v/>
      </c>
      <c r="H59" s="6">
        <f>Country_Flows_2020_2025!G25*0.8200000000000001</f>
        <v/>
      </c>
      <c r="I59" s="6">
        <f>Country_Flows_2020_2025!H25*0.8200000000000001</f>
        <v/>
      </c>
      <c r="J59" s="6">
        <f>Country_Flows_2020_2025!I25*0.8200000000000001</f>
        <v/>
      </c>
      <c r="K59" s="6">
        <f>Country_Flows_2020_2025!J25*0.8200000000000001</f>
        <v/>
      </c>
      <c r="L59" s="5" t="inlineStr">
        <is>
          <t>Lower allocation / corridor underperformance. Small high-income European corridor</t>
        </is>
      </c>
    </row>
    <row r="60" ht="18" customHeight="1">
      <c r="A60" s="5" t="inlineStr">
        <is>
          <t>Switzerland</t>
        </is>
      </c>
      <c r="B60" s="5" t="inlineStr">
        <is>
          <t>CHE</t>
        </is>
      </c>
      <c r="C60" s="13" t="inlineStr">
        <is>
          <t>B</t>
        </is>
      </c>
      <c r="D60" s="8" t="n">
        <v>0.18</v>
      </c>
      <c r="E60" s="5" t="inlineStr">
        <is>
          <t>Base</t>
        </is>
      </c>
      <c r="F60" s="6">
        <f>Country_Flows_2020_2025!E25*1</f>
        <v/>
      </c>
      <c r="G60" s="6">
        <f>Country_Flows_2020_2025!F25*1</f>
        <v/>
      </c>
      <c r="H60" s="6">
        <f>Country_Flows_2020_2025!G25*1</f>
        <v/>
      </c>
      <c r="I60" s="6">
        <f>Country_Flows_2020_2025!H25*1</f>
        <v/>
      </c>
      <c r="J60" s="6">
        <f>Country_Flows_2020_2025!I25*1</f>
        <v/>
      </c>
      <c r="K60" s="6">
        <f>Country_Flows_2020_2025!J25*1</f>
        <v/>
      </c>
      <c r="L60" s="5" t="inlineStr">
        <is>
          <t>Base allocation from Country_Flows_2020_2025. Small high-income European corridor</t>
        </is>
      </c>
    </row>
    <row r="61" ht="18" customHeight="1">
      <c r="A61" s="5" t="inlineStr">
        <is>
          <t>Switzerland</t>
        </is>
      </c>
      <c r="B61" s="5" t="inlineStr">
        <is>
          <t>CHE</t>
        </is>
      </c>
      <c r="C61" s="13" t="inlineStr">
        <is>
          <t>B</t>
        </is>
      </c>
      <c r="D61" s="8" t="n">
        <v>0.18</v>
      </c>
      <c r="E61" s="5" t="inlineStr">
        <is>
          <t>Upside</t>
        </is>
      </c>
      <c r="F61" s="6">
        <f>Country_Flows_2020_2025!E25*1.18</f>
        <v/>
      </c>
      <c r="G61" s="6">
        <f>Country_Flows_2020_2025!F25*1.18</f>
        <v/>
      </c>
      <c r="H61" s="6">
        <f>Country_Flows_2020_2025!G25*1.18</f>
        <v/>
      </c>
      <c r="I61" s="6">
        <f>Country_Flows_2020_2025!H25*1.18</f>
        <v/>
      </c>
      <c r="J61" s="6">
        <f>Country_Flows_2020_2025!I25*1.18</f>
        <v/>
      </c>
      <c r="K61" s="6">
        <f>Country_Flows_2020_2025!J25*1.18</f>
        <v/>
      </c>
      <c r="L61" s="5" t="inlineStr">
        <is>
          <t>Higher allocation / stronger corridor monetisation. Small high-income European corridor</t>
        </is>
      </c>
    </row>
    <row r="62" ht="18" customHeight="1">
      <c r="A62" s="5" t="inlineStr">
        <is>
          <t>Japan</t>
        </is>
      </c>
      <c r="B62" s="5" t="inlineStr">
        <is>
          <t>JPN</t>
        </is>
      </c>
      <c r="C62" s="13" t="inlineStr">
        <is>
          <t>B</t>
        </is>
      </c>
      <c r="D62" s="8" t="n">
        <v>0.18</v>
      </c>
      <c r="E62" s="5" t="inlineStr">
        <is>
          <t>Downside</t>
        </is>
      </c>
      <c r="F62" s="6">
        <f>Country_Flows_2020_2025!E26*0.8200000000000001</f>
        <v/>
      </c>
      <c r="G62" s="6">
        <f>Country_Flows_2020_2025!F26*0.8200000000000001</f>
        <v/>
      </c>
      <c r="H62" s="6">
        <f>Country_Flows_2020_2025!G26*0.8200000000000001</f>
        <v/>
      </c>
      <c r="I62" s="6">
        <f>Country_Flows_2020_2025!H26*0.8200000000000001</f>
        <v/>
      </c>
      <c r="J62" s="6">
        <f>Country_Flows_2020_2025!I26*0.8200000000000001</f>
        <v/>
      </c>
      <c r="K62" s="6">
        <f>Country_Flows_2020_2025!J26*0.8200000000000001</f>
        <v/>
      </c>
      <c r="L62" s="5" t="inlineStr">
        <is>
          <t>Lower allocation / corridor underperformance. Small advanced-economy corridor</t>
        </is>
      </c>
    </row>
    <row r="63" ht="18" customHeight="1">
      <c r="A63" s="5" t="inlineStr">
        <is>
          <t>Japan</t>
        </is>
      </c>
      <c r="B63" s="5" t="inlineStr">
        <is>
          <t>JPN</t>
        </is>
      </c>
      <c r="C63" s="13" t="inlineStr">
        <is>
          <t>B</t>
        </is>
      </c>
      <c r="D63" s="8" t="n">
        <v>0.18</v>
      </c>
      <c r="E63" s="5" t="inlineStr">
        <is>
          <t>Base</t>
        </is>
      </c>
      <c r="F63" s="6">
        <f>Country_Flows_2020_2025!E26*1</f>
        <v/>
      </c>
      <c r="G63" s="6">
        <f>Country_Flows_2020_2025!F26*1</f>
        <v/>
      </c>
      <c r="H63" s="6">
        <f>Country_Flows_2020_2025!G26*1</f>
        <v/>
      </c>
      <c r="I63" s="6">
        <f>Country_Flows_2020_2025!H26*1</f>
        <v/>
      </c>
      <c r="J63" s="6">
        <f>Country_Flows_2020_2025!I26*1</f>
        <v/>
      </c>
      <c r="K63" s="6">
        <f>Country_Flows_2020_2025!J26*1</f>
        <v/>
      </c>
      <c r="L63" s="5" t="inlineStr">
        <is>
          <t>Base allocation from Country_Flows_2020_2025. Small advanced-economy corridor</t>
        </is>
      </c>
    </row>
    <row r="64" ht="18" customHeight="1">
      <c r="A64" s="5" t="inlineStr">
        <is>
          <t>Japan</t>
        </is>
      </c>
      <c r="B64" s="5" t="inlineStr">
        <is>
          <t>JPN</t>
        </is>
      </c>
      <c r="C64" s="13" t="inlineStr">
        <is>
          <t>B</t>
        </is>
      </c>
      <c r="D64" s="8" t="n">
        <v>0.18</v>
      </c>
      <c r="E64" s="5" t="inlineStr">
        <is>
          <t>Upside</t>
        </is>
      </c>
      <c r="F64" s="6">
        <f>Country_Flows_2020_2025!E26*1.18</f>
        <v/>
      </c>
      <c r="G64" s="6">
        <f>Country_Flows_2020_2025!F26*1.18</f>
        <v/>
      </c>
      <c r="H64" s="6">
        <f>Country_Flows_2020_2025!G26*1.18</f>
        <v/>
      </c>
      <c r="I64" s="6">
        <f>Country_Flows_2020_2025!H26*1.18</f>
        <v/>
      </c>
      <c r="J64" s="6">
        <f>Country_Flows_2020_2025!I26*1.18</f>
        <v/>
      </c>
      <c r="K64" s="6">
        <f>Country_Flows_2020_2025!J26*1.18</f>
        <v/>
      </c>
      <c r="L64" s="5" t="inlineStr">
        <is>
          <t>Higher allocation / stronger corridor monetisation. Small advanced-economy corridor</t>
        </is>
      </c>
    </row>
    <row r="65" ht="18" customHeight="1">
      <c r="A65" s="5" t="inlineStr">
        <is>
          <t>France</t>
        </is>
      </c>
      <c r="B65" s="5" t="inlineStr">
        <is>
          <t>FRA</t>
        </is>
      </c>
      <c r="C65" s="13" t="inlineStr">
        <is>
          <t>B</t>
        </is>
      </c>
      <c r="D65" s="8" t="n">
        <v>0.18</v>
      </c>
      <c r="E65" s="5" t="inlineStr">
        <is>
          <t>Downside</t>
        </is>
      </c>
      <c r="F65" s="6">
        <f>Country_Flows_2020_2025!E27*0.8200000000000001</f>
        <v/>
      </c>
      <c r="G65" s="6">
        <f>Country_Flows_2020_2025!F27*0.8200000000000001</f>
        <v/>
      </c>
      <c r="H65" s="6">
        <f>Country_Flows_2020_2025!G27*0.8200000000000001</f>
        <v/>
      </c>
      <c r="I65" s="6">
        <f>Country_Flows_2020_2025!H27*0.8200000000000001</f>
        <v/>
      </c>
      <c r="J65" s="6">
        <f>Country_Flows_2020_2025!I27*0.8200000000000001</f>
        <v/>
      </c>
      <c r="K65" s="6">
        <f>Country_Flows_2020_2025!J27*0.8200000000000001</f>
        <v/>
      </c>
      <c r="L65" s="5" t="inlineStr">
        <is>
          <t>Lower allocation / corridor underperformance. Small European long-tail corridor</t>
        </is>
      </c>
    </row>
    <row r="66" ht="18" customHeight="1">
      <c r="A66" s="5" t="inlineStr">
        <is>
          <t>France</t>
        </is>
      </c>
      <c r="B66" s="5" t="inlineStr">
        <is>
          <t>FRA</t>
        </is>
      </c>
      <c r="C66" s="13" t="inlineStr">
        <is>
          <t>B</t>
        </is>
      </c>
      <c r="D66" s="8" t="n">
        <v>0.18</v>
      </c>
      <c r="E66" s="5" t="inlineStr">
        <is>
          <t>Base</t>
        </is>
      </c>
      <c r="F66" s="6">
        <f>Country_Flows_2020_2025!E27*1</f>
        <v/>
      </c>
      <c r="G66" s="6">
        <f>Country_Flows_2020_2025!F27*1</f>
        <v/>
      </c>
      <c r="H66" s="6">
        <f>Country_Flows_2020_2025!G27*1</f>
        <v/>
      </c>
      <c r="I66" s="6">
        <f>Country_Flows_2020_2025!H27*1</f>
        <v/>
      </c>
      <c r="J66" s="6">
        <f>Country_Flows_2020_2025!I27*1</f>
        <v/>
      </c>
      <c r="K66" s="6">
        <f>Country_Flows_2020_2025!J27*1</f>
        <v/>
      </c>
      <c r="L66" s="5" t="inlineStr">
        <is>
          <t>Base allocation from Country_Flows_2020_2025. Small European long-tail corridor</t>
        </is>
      </c>
    </row>
    <row r="67" ht="18" customHeight="1">
      <c r="A67" s="5" t="inlineStr">
        <is>
          <t>France</t>
        </is>
      </c>
      <c r="B67" s="5" t="inlineStr">
        <is>
          <t>FRA</t>
        </is>
      </c>
      <c r="C67" s="13" t="inlineStr">
        <is>
          <t>B</t>
        </is>
      </c>
      <c r="D67" s="8" t="n">
        <v>0.18</v>
      </c>
      <c r="E67" s="5" t="inlineStr">
        <is>
          <t>Upside</t>
        </is>
      </c>
      <c r="F67" s="6">
        <f>Country_Flows_2020_2025!E27*1.18</f>
        <v/>
      </c>
      <c r="G67" s="6">
        <f>Country_Flows_2020_2025!F27*1.18</f>
        <v/>
      </c>
      <c r="H67" s="6">
        <f>Country_Flows_2020_2025!G27*1.18</f>
        <v/>
      </c>
      <c r="I67" s="6">
        <f>Country_Flows_2020_2025!H27*1.18</f>
        <v/>
      </c>
      <c r="J67" s="6">
        <f>Country_Flows_2020_2025!I27*1.18</f>
        <v/>
      </c>
      <c r="K67" s="6">
        <f>Country_Flows_2020_2025!J27*1.18</f>
        <v/>
      </c>
      <c r="L67" s="5" t="inlineStr">
        <is>
          <t>Higher allocation / stronger corridor monetisation. Small European long-tail corridor</t>
        </is>
      </c>
    </row>
    <row r="68" ht="18" customHeight="1">
      <c r="A68" s="5" t="inlineStr">
        <is>
          <t>Indonesia</t>
        </is>
      </c>
      <c r="B68" s="5" t="inlineStr">
        <is>
          <t>IDN</t>
        </is>
      </c>
      <c r="C68" s="13" t="inlineStr">
        <is>
          <t>B</t>
        </is>
      </c>
      <c r="D68" s="8" t="n">
        <v>0.18</v>
      </c>
      <c r="E68" s="5" t="inlineStr">
        <is>
          <t>Downside</t>
        </is>
      </c>
      <c r="F68" s="6">
        <f>Country_Flows_2020_2025!E28*0.8200000000000001</f>
        <v/>
      </c>
      <c r="G68" s="6">
        <f>Country_Flows_2020_2025!F28*0.8200000000000001</f>
        <v/>
      </c>
      <c r="H68" s="6">
        <f>Country_Flows_2020_2025!G28*0.8200000000000001</f>
        <v/>
      </c>
      <c r="I68" s="6">
        <f>Country_Flows_2020_2025!H28*0.8200000000000001</f>
        <v/>
      </c>
      <c r="J68" s="6">
        <f>Country_Flows_2020_2025!I28*0.8200000000000001</f>
        <v/>
      </c>
      <c r="K68" s="6">
        <f>Country_Flows_2020_2025!J28*0.8200000000000001</f>
        <v/>
      </c>
      <c r="L68" s="5" t="inlineStr">
        <is>
          <t>Lower allocation / corridor underperformance. Small ASEAN corridor</t>
        </is>
      </c>
    </row>
    <row r="69" ht="18" customHeight="1">
      <c r="A69" s="5" t="inlineStr">
        <is>
          <t>Indonesia</t>
        </is>
      </c>
      <c r="B69" s="5" t="inlineStr">
        <is>
          <t>IDN</t>
        </is>
      </c>
      <c r="C69" s="13" t="inlineStr">
        <is>
          <t>B</t>
        </is>
      </c>
      <c r="D69" s="8" t="n">
        <v>0.18</v>
      </c>
      <c r="E69" s="5" t="inlineStr">
        <is>
          <t>Base</t>
        </is>
      </c>
      <c r="F69" s="6">
        <f>Country_Flows_2020_2025!E28*1</f>
        <v/>
      </c>
      <c r="G69" s="6">
        <f>Country_Flows_2020_2025!F28*1</f>
        <v/>
      </c>
      <c r="H69" s="6">
        <f>Country_Flows_2020_2025!G28*1</f>
        <v/>
      </c>
      <c r="I69" s="6">
        <f>Country_Flows_2020_2025!H28*1</f>
        <v/>
      </c>
      <c r="J69" s="6">
        <f>Country_Flows_2020_2025!I28*1</f>
        <v/>
      </c>
      <c r="K69" s="6">
        <f>Country_Flows_2020_2025!J28*1</f>
        <v/>
      </c>
      <c r="L69" s="5" t="inlineStr">
        <is>
          <t>Base allocation from Country_Flows_2020_2025. Small ASEAN corridor</t>
        </is>
      </c>
    </row>
    <row r="70" ht="18" customHeight="1">
      <c r="A70" s="5" t="inlineStr">
        <is>
          <t>Indonesia</t>
        </is>
      </c>
      <c r="B70" s="5" t="inlineStr">
        <is>
          <t>IDN</t>
        </is>
      </c>
      <c r="C70" s="13" t="inlineStr">
        <is>
          <t>B</t>
        </is>
      </c>
      <c r="D70" s="8" t="n">
        <v>0.18</v>
      </c>
      <c r="E70" s="5" t="inlineStr">
        <is>
          <t>Upside</t>
        </is>
      </c>
      <c r="F70" s="6">
        <f>Country_Flows_2020_2025!E28*1.18</f>
        <v/>
      </c>
      <c r="G70" s="6">
        <f>Country_Flows_2020_2025!F28*1.18</f>
        <v/>
      </c>
      <c r="H70" s="6">
        <f>Country_Flows_2020_2025!G28*1.18</f>
        <v/>
      </c>
      <c r="I70" s="6">
        <f>Country_Flows_2020_2025!H28*1.18</f>
        <v/>
      </c>
      <c r="J70" s="6">
        <f>Country_Flows_2020_2025!I28*1.18</f>
        <v/>
      </c>
      <c r="K70" s="6">
        <f>Country_Flows_2020_2025!J28*1.18</f>
        <v/>
      </c>
      <c r="L70" s="5" t="inlineStr">
        <is>
          <t>Higher allocation / stronger corridor monetisation. Small ASEAN corridor</t>
        </is>
      </c>
    </row>
    <row r="71" ht="18" customHeight="1">
      <c r="A71" s="5" t="inlineStr">
        <is>
          <t>Thailand</t>
        </is>
      </c>
      <c r="B71" s="5" t="inlineStr">
        <is>
          <t>THA</t>
        </is>
      </c>
      <c r="C71" s="13" t="inlineStr">
        <is>
          <t>B</t>
        </is>
      </c>
      <c r="D71" s="8" t="n">
        <v>0.18</v>
      </c>
      <c r="E71" s="5" t="inlineStr">
        <is>
          <t>Downside</t>
        </is>
      </c>
      <c r="F71" s="6">
        <f>Country_Flows_2020_2025!E29*0.8200000000000001</f>
        <v/>
      </c>
      <c r="G71" s="6">
        <f>Country_Flows_2020_2025!F29*0.8200000000000001</f>
        <v/>
      </c>
      <c r="H71" s="6">
        <f>Country_Flows_2020_2025!G29*0.8200000000000001</f>
        <v/>
      </c>
      <c r="I71" s="6">
        <f>Country_Flows_2020_2025!H29*0.8200000000000001</f>
        <v/>
      </c>
      <c r="J71" s="6">
        <f>Country_Flows_2020_2025!I29*0.8200000000000001</f>
        <v/>
      </c>
      <c r="K71" s="6">
        <f>Country_Flows_2020_2025!J29*0.8200000000000001</f>
        <v/>
      </c>
      <c r="L71" s="5" t="inlineStr">
        <is>
          <t>Lower allocation / corridor underperformance. Small ASEAN corridor</t>
        </is>
      </c>
    </row>
    <row r="72" ht="18" customHeight="1">
      <c r="A72" s="5" t="inlineStr">
        <is>
          <t>Thailand</t>
        </is>
      </c>
      <c r="B72" s="5" t="inlineStr">
        <is>
          <t>THA</t>
        </is>
      </c>
      <c r="C72" s="13" t="inlineStr">
        <is>
          <t>B</t>
        </is>
      </c>
      <c r="D72" s="8" t="n">
        <v>0.18</v>
      </c>
      <c r="E72" s="5" t="inlineStr">
        <is>
          <t>Base</t>
        </is>
      </c>
      <c r="F72" s="6">
        <f>Country_Flows_2020_2025!E29*1</f>
        <v/>
      </c>
      <c r="G72" s="6">
        <f>Country_Flows_2020_2025!F29*1</f>
        <v/>
      </c>
      <c r="H72" s="6">
        <f>Country_Flows_2020_2025!G29*1</f>
        <v/>
      </c>
      <c r="I72" s="6">
        <f>Country_Flows_2020_2025!H29*1</f>
        <v/>
      </c>
      <c r="J72" s="6">
        <f>Country_Flows_2020_2025!I29*1</f>
        <v/>
      </c>
      <c r="K72" s="6">
        <f>Country_Flows_2020_2025!J29*1</f>
        <v/>
      </c>
      <c r="L72" s="5" t="inlineStr">
        <is>
          <t>Base allocation from Country_Flows_2020_2025. Small ASEAN corridor</t>
        </is>
      </c>
    </row>
    <row r="73" ht="18" customHeight="1">
      <c r="A73" s="5" t="inlineStr">
        <is>
          <t>Thailand</t>
        </is>
      </c>
      <c r="B73" s="5" t="inlineStr">
        <is>
          <t>THA</t>
        </is>
      </c>
      <c r="C73" s="13" t="inlineStr">
        <is>
          <t>B</t>
        </is>
      </c>
      <c r="D73" s="8" t="n">
        <v>0.18</v>
      </c>
      <c r="E73" s="5" t="inlineStr">
        <is>
          <t>Upside</t>
        </is>
      </c>
      <c r="F73" s="6">
        <f>Country_Flows_2020_2025!E29*1.18</f>
        <v/>
      </c>
      <c r="G73" s="6">
        <f>Country_Flows_2020_2025!F29*1.18</f>
        <v/>
      </c>
      <c r="H73" s="6">
        <f>Country_Flows_2020_2025!G29*1.18</f>
        <v/>
      </c>
      <c r="I73" s="6">
        <f>Country_Flows_2020_2025!H29*1.18</f>
        <v/>
      </c>
      <c r="J73" s="6">
        <f>Country_Flows_2020_2025!I29*1.18</f>
        <v/>
      </c>
      <c r="K73" s="6">
        <f>Country_Flows_2020_2025!J29*1.18</f>
        <v/>
      </c>
      <c r="L73" s="5" t="inlineStr">
        <is>
          <t>Higher allocation / stronger corridor monetisation. Small ASEAN corridor</t>
        </is>
      </c>
    </row>
    <row r="74" ht="18" customHeight="1">
      <c r="A74" s="5" t="inlineStr">
        <is>
          <t>Italy</t>
        </is>
      </c>
      <c r="B74" s="5" t="inlineStr">
        <is>
          <t>ITA</t>
        </is>
      </c>
      <c r="C74" s="13" t="inlineStr">
        <is>
          <t>B</t>
        </is>
      </c>
      <c r="D74" s="8" t="n">
        <v>0.18</v>
      </c>
      <c r="E74" s="5" t="inlineStr">
        <is>
          <t>Downside</t>
        </is>
      </c>
      <c r="F74" s="6">
        <f>Country_Flows_2020_2025!E30*0.8200000000000001</f>
        <v/>
      </c>
      <c r="G74" s="6">
        <f>Country_Flows_2020_2025!F30*0.8200000000000001</f>
        <v/>
      </c>
      <c r="H74" s="6">
        <f>Country_Flows_2020_2025!G30*0.8200000000000001</f>
        <v/>
      </c>
      <c r="I74" s="6">
        <f>Country_Flows_2020_2025!H30*0.8200000000000001</f>
        <v/>
      </c>
      <c r="J74" s="6">
        <f>Country_Flows_2020_2025!I30*0.8200000000000001</f>
        <v/>
      </c>
      <c r="K74" s="6">
        <f>Country_Flows_2020_2025!J30*0.8200000000000001</f>
        <v/>
      </c>
      <c r="L74" s="5" t="inlineStr">
        <is>
          <t>Lower allocation / corridor underperformance. Small European corridor</t>
        </is>
      </c>
    </row>
    <row r="75" ht="18" customHeight="1">
      <c r="A75" s="5" t="inlineStr">
        <is>
          <t>Italy</t>
        </is>
      </c>
      <c r="B75" s="5" t="inlineStr">
        <is>
          <t>ITA</t>
        </is>
      </c>
      <c r="C75" s="13" t="inlineStr">
        <is>
          <t>B</t>
        </is>
      </c>
      <c r="D75" s="8" t="n">
        <v>0.18</v>
      </c>
      <c r="E75" s="5" t="inlineStr">
        <is>
          <t>Base</t>
        </is>
      </c>
      <c r="F75" s="6">
        <f>Country_Flows_2020_2025!E30*1</f>
        <v/>
      </c>
      <c r="G75" s="6">
        <f>Country_Flows_2020_2025!F30*1</f>
        <v/>
      </c>
      <c r="H75" s="6">
        <f>Country_Flows_2020_2025!G30*1</f>
        <v/>
      </c>
      <c r="I75" s="6">
        <f>Country_Flows_2020_2025!H30*1</f>
        <v/>
      </c>
      <c r="J75" s="6">
        <f>Country_Flows_2020_2025!I30*1</f>
        <v/>
      </c>
      <c r="K75" s="6">
        <f>Country_Flows_2020_2025!J30*1</f>
        <v/>
      </c>
      <c r="L75" s="5" t="inlineStr">
        <is>
          <t>Base allocation from Country_Flows_2020_2025. Small European corridor</t>
        </is>
      </c>
    </row>
    <row r="76" ht="18" customHeight="1">
      <c r="A76" s="5" t="inlineStr">
        <is>
          <t>Italy</t>
        </is>
      </c>
      <c r="B76" s="5" t="inlineStr">
        <is>
          <t>ITA</t>
        </is>
      </c>
      <c r="C76" s="13" t="inlineStr">
        <is>
          <t>B</t>
        </is>
      </c>
      <c r="D76" s="8" t="n">
        <v>0.18</v>
      </c>
      <c r="E76" s="5" t="inlineStr">
        <is>
          <t>Upside</t>
        </is>
      </c>
      <c r="F76" s="6">
        <f>Country_Flows_2020_2025!E30*1.18</f>
        <v/>
      </c>
      <c r="G76" s="6">
        <f>Country_Flows_2020_2025!F30*1.18</f>
        <v/>
      </c>
      <c r="H76" s="6">
        <f>Country_Flows_2020_2025!G30*1.18</f>
        <v/>
      </c>
      <c r="I76" s="6">
        <f>Country_Flows_2020_2025!H30*1.18</f>
        <v/>
      </c>
      <c r="J76" s="6">
        <f>Country_Flows_2020_2025!I30*1.18</f>
        <v/>
      </c>
      <c r="K76" s="6">
        <f>Country_Flows_2020_2025!J30*1.18</f>
        <v/>
      </c>
      <c r="L76" s="5" t="inlineStr">
        <is>
          <t>Higher allocation / stronger corridor monetisation. Small European corridor</t>
        </is>
      </c>
    </row>
    <row r="77" ht="18" customHeight="1">
      <c r="A77" s="5" t="inlineStr">
        <is>
          <t>South Africa</t>
        </is>
      </c>
      <c r="B77" s="5" t="inlineStr">
        <is>
          <t>ZAF</t>
        </is>
      </c>
      <c r="C77" s="13" t="inlineStr">
        <is>
          <t>B</t>
        </is>
      </c>
      <c r="D77" s="8" t="n">
        <v>0.18</v>
      </c>
      <c r="E77" s="5" t="inlineStr">
        <is>
          <t>Downside</t>
        </is>
      </c>
      <c r="F77" s="6">
        <f>Country_Flows_2020_2025!E31*0.8200000000000001</f>
        <v/>
      </c>
      <c r="G77" s="6">
        <f>Country_Flows_2020_2025!F31*0.8200000000000001</f>
        <v/>
      </c>
      <c r="H77" s="6">
        <f>Country_Flows_2020_2025!G31*0.8200000000000001</f>
        <v/>
      </c>
      <c r="I77" s="6">
        <f>Country_Flows_2020_2025!H31*0.8200000000000001</f>
        <v/>
      </c>
      <c r="J77" s="6">
        <f>Country_Flows_2020_2025!I31*0.8200000000000001</f>
        <v/>
      </c>
      <c r="K77" s="6">
        <f>Country_Flows_2020_2025!J31*0.8200000000000001</f>
        <v/>
      </c>
      <c r="L77" s="5" t="inlineStr">
        <is>
          <t>Lower allocation / corridor underperformance. Small Commonwealth corridor</t>
        </is>
      </c>
    </row>
    <row r="78" ht="18" customHeight="1">
      <c r="A78" s="5" t="inlineStr">
        <is>
          <t>South Africa</t>
        </is>
      </c>
      <c r="B78" s="5" t="inlineStr">
        <is>
          <t>ZAF</t>
        </is>
      </c>
      <c r="C78" s="13" t="inlineStr">
        <is>
          <t>B</t>
        </is>
      </c>
      <c r="D78" s="8" t="n">
        <v>0.18</v>
      </c>
      <c r="E78" s="5" t="inlineStr">
        <is>
          <t>Base</t>
        </is>
      </c>
      <c r="F78" s="6">
        <f>Country_Flows_2020_2025!E31*1</f>
        <v/>
      </c>
      <c r="G78" s="6">
        <f>Country_Flows_2020_2025!F31*1</f>
        <v/>
      </c>
      <c r="H78" s="6">
        <f>Country_Flows_2020_2025!G31*1</f>
        <v/>
      </c>
      <c r="I78" s="6">
        <f>Country_Flows_2020_2025!H31*1</f>
        <v/>
      </c>
      <c r="J78" s="6">
        <f>Country_Flows_2020_2025!I31*1</f>
        <v/>
      </c>
      <c r="K78" s="6">
        <f>Country_Flows_2020_2025!J31*1</f>
        <v/>
      </c>
      <c r="L78" s="5" t="inlineStr">
        <is>
          <t>Base allocation from Country_Flows_2020_2025. Small Commonwealth corridor</t>
        </is>
      </c>
    </row>
    <row r="79" ht="18" customHeight="1">
      <c r="A79" s="5" t="inlineStr">
        <is>
          <t>South Africa</t>
        </is>
      </c>
      <c r="B79" s="5" t="inlineStr">
        <is>
          <t>ZAF</t>
        </is>
      </c>
      <c r="C79" s="13" t="inlineStr">
        <is>
          <t>B</t>
        </is>
      </c>
      <c r="D79" s="8" t="n">
        <v>0.18</v>
      </c>
      <c r="E79" s="5" t="inlineStr">
        <is>
          <t>Upside</t>
        </is>
      </c>
      <c r="F79" s="6">
        <f>Country_Flows_2020_2025!E31*1.18</f>
        <v/>
      </c>
      <c r="G79" s="6">
        <f>Country_Flows_2020_2025!F31*1.18</f>
        <v/>
      </c>
      <c r="H79" s="6">
        <f>Country_Flows_2020_2025!G31*1.18</f>
        <v/>
      </c>
      <c r="I79" s="6">
        <f>Country_Flows_2020_2025!H31*1.18</f>
        <v/>
      </c>
      <c r="J79" s="6">
        <f>Country_Flows_2020_2025!I31*1.18</f>
        <v/>
      </c>
      <c r="K79" s="6">
        <f>Country_Flows_2020_2025!J31*1.18</f>
        <v/>
      </c>
      <c r="L79" s="5" t="inlineStr">
        <is>
          <t>Higher allocation / stronger corridor monetisation. Small Commonwealth corridor</t>
        </is>
      </c>
    </row>
    <row r="80" ht="18" customHeight="1">
      <c r="A80" s="5" t="inlineStr">
        <is>
          <t>Spain</t>
        </is>
      </c>
      <c r="B80" s="5" t="inlineStr">
        <is>
          <t>ESP</t>
        </is>
      </c>
      <c r="C80" s="13" t="inlineStr">
        <is>
          <t>B</t>
        </is>
      </c>
      <c r="D80" s="8" t="n">
        <v>0.18</v>
      </c>
      <c r="E80" s="5" t="inlineStr">
        <is>
          <t>Downside</t>
        </is>
      </c>
      <c r="F80" s="6">
        <f>Country_Flows_2020_2025!E32*0.8200000000000001</f>
        <v/>
      </c>
      <c r="G80" s="6">
        <f>Country_Flows_2020_2025!F32*0.8200000000000001</f>
        <v/>
      </c>
      <c r="H80" s="6">
        <f>Country_Flows_2020_2025!G32*0.8200000000000001</f>
        <v/>
      </c>
      <c r="I80" s="6">
        <f>Country_Flows_2020_2025!H32*0.8200000000000001</f>
        <v/>
      </c>
      <c r="J80" s="6">
        <f>Country_Flows_2020_2025!I32*0.8200000000000001</f>
        <v/>
      </c>
      <c r="K80" s="6">
        <f>Country_Flows_2020_2025!J32*0.8200000000000001</f>
        <v/>
      </c>
      <c r="L80" s="5" t="inlineStr">
        <is>
          <t>Lower allocation / corridor underperformance. Small European corridor</t>
        </is>
      </c>
    </row>
    <row r="81" ht="18" customHeight="1">
      <c r="A81" s="5" t="inlineStr">
        <is>
          <t>Spain</t>
        </is>
      </c>
      <c r="B81" s="5" t="inlineStr">
        <is>
          <t>ESP</t>
        </is>
      </c>
      <c r="C81" s="13" t="inlineStr">
        <is>
          <t>B</t>
        </is>
      </c>
      <c r="D81" s="8" t="n">
        <v>0.18</v>
      </c>
      <c r="E81" s="5" t="inlineStr">
        <is>
          <t>Base</t>
        </is>
      </c>
      <c r="F81" s="6">
        <f>Country_Flows_2020_2025!E32*1</f>
        <v/>
      </c>
      <c r="G81" s="6">
        <f>Country_Flows_2020_2025!F32*1</f>
        <v/>
      </c>
      <c r="H81" s="6">
        <f>Country_Flows_2020_2025!G32*1</f>
        <v/>
      </c>
      <c r="I81" s="6">
        <f>Country_Flows_2020_2025!H32*1</f>
        <v/>
      </c>
      <c r="J81" s="6">
        <f>Country_Flows_2020_2025!I32*1</f>
        <v/>
      </c>
      <c r="K81" s="6">
        <f>Country_Flows_2020_2025!J32*1</f>
        <v/>
      </c>
      <c r="L81" s="5" t="inlineStr">
        <is>
          <t>Base allocation from Country_Flows_2020_2025. Small European corridor</t>
        </is>
      </c>
    </row>
    <row r="82" ht="18" customHeight="1">
      <c r="A82" s="5" t="inlineStr">
        <is>
          <t>Spain</t>
        </is>
      </c>
      <c r="B82" s="5" t="inlineStr">
        <is>
          <t>ESP</t>
        </is>
      </c>
      <c r="C82" s="13" t="inlineStr">
        <is>
          <t>B</t>
        </is>
      </c>
      <c r="D82" s="8" t="n">
        <v>0.18</v>
      </c>
      <c r="E82" s="5" t="inlineStr">
        <is>
          <t>Upside</t>
        </is>
      </c>
      <c r="F82" s="6">
        <f>Country_Flows_2020_2025!E32*1.18</f>
        <v/>
      </c>
      <c r="G82" s="6">
        <f>Country_Flows_2020_2025!F32*1.18</f>
        <v/>
      </c>
      <c r="H82" s="6">
        <f>Country_Flows_2020_2025!G32*1.18</f>
        <v/>
      </c>
      <c r="I82" s="6">
        <f>Country_Flows_2020_2025!H32*1.18</f>
        <v/>
      </c>
      <c r="J82" s="6">
        <f>Country_Flows_2020_2025!I32*1.18</f>
        <v/>
      </c>
      <c r="K82" s="6">
        <f>Country_Flows_2020_2025!J32*1.18</f>
        <v/>
      </c>
      <c r="L82" s="5" t="inlineStr">
        <is>
          <t>Higher allocation / stronger corridor monetisation. Small European corridor</t>
        </is>
      </c>
    </row>
    <row r="83" ht="18" customHeight="1">
      <c r="A83" s="5" t="inlineStr">
        <is>
          <t>Other Countries</t>
        </is>
      </c>
      <c r="B83" s="5" t="inlineStr">
        <is>
          <t>OTH</t>
        </is>
      </c>
      <c r="C83" s="14" t="inlineStr">
        <is>
          <t>C</t>
        </is>
      </c>
      <c r="D83" s="8" t="n">
        <v>0.3</v>
      </c>
      <c r="E83" s="5" t="inlineStr">
        <is>
          <t>Downside</t>
        </is>
      </c>
      <c r="F83" s="6">
        <f>Country_Flows_2020_2025!E33*0.7</f>
        <v/>
      </c>
      <c r="G83" s="6">
        <f>Country_Flows_2020_2025!F33*0.7</f>
        <v/>
      </c>
      <c r="H83" s="6">
        <f>Country_Flows_2020_2025!G33*0.7</f>
        <v/>
      </c>
      <c r="I83" s="6">
        <f>Country_Flows_2020_2025!H33*0.7</f>
        <v/>
      </c>
      <c r="J83" s="6">
        <f>Country_Flows_2020_2025!I33*0.7</f>
        <v/>
      </c>
      <c r="K83" s="6">
        <f>Country_Flows_2020_2025!J33*0.7</f>
        <v/>
      </c>
      <c r="L83" s="5" t="inlineStr">
        <is>
          <t>Lower allocation / corridor underperformance. Residual source-country category; requires future disaggregation</t>
        </is>
      </c>
    </row>
    <row r="84" ht="18" customHeight="1">
      <c r="A84" s="5" t="inlineStr">
        <is>
          <t>Other Countries</t>
        </is>
      </c>
      <c r="B84" s="5" t="inlineStr">
        <is>
          <t>OTH</t>
        </is>
      </c>
      <c r="C84" s="14" t="inlineStr">
        <is>
          <t>C</t>
        </is>
      </c>
      <c r="D84" s="8" t="n">
        <v>0.3</v>
      </c>
      <c r="E84" s="5" t="inlineStr">
        <is>
          <t>Base</t>
        </is>
      </c>
      <c r="F84" s="6">
        <f>Country_Flows_2020_2025!E33*1</f>
        <v/>
      </c>
      <c r="G84" s="6">
        <f>Country_Flows_2020_2025!F33*1</f>
        <v/>
      </c>
      <c r="H84" s="6">
        <f>Country_Flows_2020_2025!G33*1</f>
        <v/>
      </c>
      <c r="I84" s="6">
        <f>Country_Flows_2020_2025!H33*1</f>
        <v/>
      </c>
      <c r="J84" s="6">
        <f>Country_Flows_2020_2025!I33*1</f>
        <v/>
      </c>
      <c r="K84" s="6">
        <f>Country_Flows_2020_2025!J33*1</f>
        <v/>
      </c>
      <c r="L84" s="5" t="inlineStr">
        <is>
          <t>Base allocation from Country_Flows_2020_2025. Residual source-country category; requires future disaggregation</t>
        </is>
      </c>
    </row>
    <row r="85" ht="18" customHeight="1">
      <c r="A85" s="5" t="inlineStr">
        <is>
          <t>Other Countries</t>
        </is>
      </c>
      <c r="B85" s="5" t="inlineStr">
        <is>
          <t>OTH</t>
        </is>
      </c>
      <c r="C85" s="14" t="inlineStr">
        <is>
          <t>C</t>
        </is>
      </c>
      <c r="D85" s="8" t="n">
        <v>0.3</v>
      </c>
      <c r="E85" s="5" t="inlineStr">
        <is>
          <t>Upside</t>
        </is>
      </c>
      <c r="F85" s="6">
        <f>Country_Flows_2020_2025!E33*1.3</f>
        <v/>
      </c>
      <c r="G85" s="6">
        <f>Country_Flows_2020_2025!F33*1.3</f>
        <v/>
      </c>
      <c r="H85" s="6">
        <f>Country_Flows_2020_2025!G33*1.3</f>
        <v/>
      </c>
      <c r="I85" s="6">
        <f>Country_Flows_2020_2025!H33*1.3</f>
        <v/>
      </c>
      <c r="J85" s="6">
        <f>Country_Flows_2020_2025!I33*1.3</f>
        <v/>
      </c>
      <c r="K85" s="6">
        <f>Country_Flows_2020_2025!J33*1.3</f>
        <v/>
      </c>
      <c r="L85" s="5" t="inlineStr">
        <is>
          <t>Higher allocation / stronger corridor monetisation. Residual source-country category; requires future disaggregation</t>
        </is>
      </c>
    </row>
    <row r="86" ht="18" customHeight="1">
      <c r="A86" s="15" t="inlineStr">
        <is>
          <t>Downside Total</t>
        </is>
      </c>
      <c r="B86" s="15" t="inlineStr">
        <is>
          <t>ALL</t>
        </is>
      </c>
      <c r="C86" s="16" t="n"/>
      <c r="D86" s="17" t="n"/>
      <c r="E86" s="15" t="inlineStr">
        <is>
          <t>Downside</t>
        </is>
      </c>
      <c r="F86" s="18">
        <f>SUMIF($E$5:$E$85,E86,F$5:F$85)</f>
        <v/>
      </c>
      <c r="G86" s="18">
        <f>SUMIF($E$5:$E$85,E86,G$5:G$85)</f>
        <v/>
      </c>
      <c r="H86" s="18">
        <f>SUMIF($E$5:$E$85,E86,H$5:H$85)</f>
        <v/>
      </c>
      <c r="I86" s="18">
        <f>SUMIF($E$5:$E$85,E86,I$5:I$85)</f>
        <v/>
      </c>
      <c r="J86" s="18">
        <f>SUMIF($E$5:$E$85,E86,J$5:J$85)</f>
        <v/>
      </c>
      <c r="K86" s="18">
        <f>SUMIF($E$5:$E$85,E86,K$5:K$85)</f>
        <v/>
      </c>
      <c r="L86" s="15" t="inlineStr">
        <is>
          <t>Aggregate downside scenario</t>
        </is>
      </c>
    </row>
    <row r="87" ht="18" customHeight="1">
      <c r="A87" s="15" t="inlineStr">
        <is>
          <t>Base Total</t>
        </is>
      </c>
      <c r="B87" s="15" t="inlineStr">
        <is>
          <t>ALL</t>
        </is>
      </c>
      <c r="C87" s="16" t="n"/>
      <c r="D87" s="17" t="n"/>
      <c r="E87" s="15" t="inlineStr">
        <is>
          <t>Base</t>
        </is>
      </c>
      <c r="F87" s="18">
        <f>SUMIF($E$5:$E$86,E87,F$5:F$86)</f>
        <v/>
      </c>
      <c r="G87" s="18">
        <f>SUMIF($E$5:$E$86,E87,G$5:G$86)</f>
        <v/>
      </c>
      <c r="H87" s="18">
        <f>SUMIF($E$5:$E$86,E87,H$5:H$86)</f>
        <v/>
      </c>
      <c r="I87" s="18">
        <f>SUMIF($E$5:$E$86,E87,I$5:I$86)</f>
        <v/>
      </c>
      <c r="J87" s="18">
        <f>SUMIF($E$5:$E$86,E87,J$5:J$86)</f>
        <v/>
      </c>
      <c r="K87" s="18">
        <f>SUMIF($E$5:$E$86,E87,K$5:K$86)</f>
        <v/>
      </c>
      <c r="L87" s="15" t="inlineStr">
        <is>
          <t>Aggregate base scenario</t>
        </is>
      </c>
    </row>
    <row r="88" ht="18" customHeight="1">
      <c r="A88" s="15" t="inlineStr">
        <is>
          <t>Upside Total</t>
        </is>
      </c>
      <c r="B88" s="15" t="inlineStr">
        <is>
          <t>ALL</t>
        </is>
      </c>
      <c r="C88" s="16" t="n"/>
      <c r="D88" s="17" t="n"/>
      <c r="E88" s="15" t="inlineStr">
        <is>
          <t>Upside</t>
        </is>
      </c>
      <c r="F88" s="18">
        <f>SUMIF($E$5:$E$87,E88,F$5:F$87)</f>
        <v/>
      </c>
      <c r="G88" s="18">
        <f>SUMIF($E$5:$E$87,E88,G$5:G$87)</f>
        <v/>
      </c>
      <c r="H88" s="18">
        <f>SUMIF($E$5:$E$87,E88,H$5:H$87)</f>
        <v/>
      </c>
      <c r="I88" s="18">
        <f>SUMIF($E$5:$E$87,E88,I$5:I$87)</f>
        <v/>
      </c>
      <c r="J88" s="18">
        <f>SUMIF($E$5:$E$87,E88,J$5:J$87)</f>
        <v/>
      </c>
      <c r="K88" s="18">
        <f>SUMIF($E$5:$E$87,E88,K$5:K$87)</f>
        <v/>
      </c>
      <c r="L88" s="15" t="inlineStr">
        <is>
          <t>Aggregate upside scenario</t>
        </is>
      </c>
    </row>
  </sheetData>
  <mergeCells count="2">
    <mergeCell ref="A2:L2"/>
    <mergeCell ref="A1:L1"/>
  </mergeCells>
  <pageMargins left="0.75" right="0.75" top="1" bottom="1" header="0.5" footer="0.5"/>
  <pageSetup scale="100"/>
</worksheet>
</file>

<file path=xl/worksheets/sheet5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K10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4" customWidth="1" min="3" max="3"/>
    <col width="34" customWidth="1" min="4" max="4"/>
    <col width="34" customWidth="1" min="5" max="5"/>
    <col width="34" customWidth="1" min="6" max="6"/>
    <col width="34" customWidth="1" min="7" max="7"/>
    <col width="34" customWidth="1" min="8" max="8"/>
    <col width="29" customWidth="1" min="9" max="9"/>
    <col width="20" customWidth="1" min="10" max="10"/>
    <col width="38" customWidth="1" min="11" max="11"/>
  </cols>
  <sheetData>
    <row r="1" ht="24" customHeight="1">
      <c r="A1" s="1" t="inlineStr">
        <is>
          <t>India Scenario Summary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34" customHeight="1">
      <c r="A2" s="3" t="inlineStr">
        <is>
          <t>Aggregated downside/base/upside view linked to Country_Scenarios_2020_2025. Use this tab as the executive scenario bridge before projections.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 ht="18" customHeight="1"/>
    <row r="4" ht="18" customHeight="1">
      <c r="A4" s="4" t="inlineStr">
        <is>
          <t>Scenario</t>
        </is>
      </c>
      <c r="B4" s="4" t="inlineStr">
        <is>
          <t>Band Logic</t>
        </is>
      </c>
      <c r="C4" s="4" t="inlineStr">
        <is>
          <t>2020 (US$)</t>
        </is>
      </c>
      <c r="D4" s="4" t="inlineStr">
        <is>
          <t>2021 (US$)</t>
        </is>
      </c>
      <c r="E4" s="4" t="inlineStr">
        <is>
          <t>2022 (US$)</t>
        </is>
      </c>
      <c r="F4" s="4" t="inlineStr">
        <is>
          <t>2023 (US$)</t>
        </is>
      </c>
      <c r="G4" s="4" t="inlineStr">
        <is>
          <t>2024 (US$)</t>
        </is>
      </c>
      <c r="H4" s="4" t="inlineStr">
        <is>
          <t>2025 (US$)</t>
        </is>
      </c>
      <c r="I4" s="4" t="inlineStr">
        <is>
          <t>2020-2025 CAGR</t>
        </is>
      </c>
      <c r="J4" s="4" t="inlineStr">
        <is>
          <t>2025 Share vs Base</t>
        </is>
      </c>
      <c r="K4" s="4" t="inlineStr">
        <is>
          <t>Investor Interpretation</t>
        </is>
      </c>
    </row>
    <row r="5" ht="18" customHeight="1">
      <c r="A5" s="5" t="inlineStr">
        <is>
          <t>Downside</t>
        </is>
      </c>
      <c r="B5" s="5" t="inlineStr">
        <is>
          <t>Tier-adjusted lower corridor allocation: A -10%, B -18%, C -30%</t>
        </is>
      </c>
      <c r="C5" s="6">
        <f>Country_Scenarios_2020_2025!F86</f>
        <v/>
      </c>
      <c r="D5" s="6">
        <f>Country_Scenarios_2020_2025!G86</f>
        <v/>
      </c>
      <c r="E5" s="6">
        <f>Country_Scenarios_2020_2025!H86</f>
        <v/>
      </c>
      <c r="F5" s="6">
        <f>Country_Scenarios_2020_2025!I86</f>
        <v/>
      </c>
      <c r="G5" s="6">
        <f>Country_Scenarios_2020_2025!J86</f>
        <v/>
      </c>
      <c r="H5" s="6">
        <f>Country_Scenarios_2020_2025!K86</f>
        <v/>
      </c>
      <c r="I5" s="8">
        <f>IF(C5&gt;0,(H5/C5)^(1/5)-1,0)</f>
        <v/>
      </c>
      <c r="J5" s="8">
        <f>H5/H$6</f>
        <v/>
      </c>
      <c r="K5" s="5" t="inlineStr">
        <is>
          <t>Lower corridor realization / weaker monetisation case</t>
        </is>
      </c>
    </row>
    <row r="6" ht="18" customHeight="1">
      <c r="A6" s="5" t="inlineStr">
        <is>
          <t>Base</t>
        </is>
      </c>
      <c r="B6" s="5" t="inlineStr">
        <is>
          <t>Country_Flows_2020_2025 allocation reconciled to India annual totals</t>
        </is>
      </c>
      <c r="C6" s="6">
        <f>Country_Scenarios_2020_2025!F87</f>
        <v/>
      </c>
      <c r="D6" s="6">
        <f>Country_Scenarios_2020_2025!G87</f>
        <v/>
      </c>
      <c r="E6" s="6">
        <f>Country_Scenarios_2020_2025!H87</f>
        <v/>
      </c>
      <c r="F6" s="6">
        <f>Country_Scenarios_2020_2025!I87</f>
        <v/>
      </c>
      <c r="G6" s="6">
        <f>Country_Scenarios_2020_2025!J87</f>
        <v/>
      </c>
      <c r="H6" s="6">
        <f>Country_Scenarios_2020_2025!K87</f>
        <v/>
      </c>
      <c r="I6" s="8">
        <f>IF(C6&gt;0,(H6/C6)^(1/5)-1,0)</f>
        <v/>
      </c>
      <c r="J6" s="8">
        <f>H6/H$6</f>
        <v/>
      </c>
      <c r="K6" s="5" t="inlineStr">
        <is>
          <t>Current planning baseline; best for next projection tab</t>
        </is>
      </c>
    </row>
    <row r="7" ht="18" customHeight="1">
      <c r="A7" s="5" t="inlineStr">
        <is>
          <t>Upside</t>
        </is>
      </c>
      <c r="B7" s="5" t="inlineStr">
        <is>
          <t>Tier-adjusted higher corridor allocation: A +10%, B +18%, C +30%</t>
        </is>
      </c>
      <c r="C7" s="6">
        <f>Country_Scenarios_2020_2025!F88</f>
        <v/>
      </c>
      <c r="D7" s="6">
        <f>Country_Scenarios_2020_2025!G88</f>
        <v/>
      </c>
      <c r="E7" s="6">
        <f>Country_Scenarios_2020_2025!H88</f>
        <v/>
      </c>
      <c r="F7" s="6">
        <f>Country_Scenarios_2020_2025!I88</f>
        <v/>
      </c>
      <c r="G7" s="6">
        <f>Country_Scenarios_2020_2025!J88</f>
        <v/>
      </c>
      <c r="H7" s="6">
        <f>Country_Scenarios_2020_2025!K88</f>
        <v/>
      </c>
      <c r="I7" s="8">
        <f>IF(C7&gt;0,(H7/C7)^(1/5)-1,0)</f>
        <v/>
      </c>
      <c r="J7" s="8">
        <f>H7/H$6</f>
        <v/>
      </c>
      <c r="K7" s="5" t="inlineStr">
        <is>
          <t>Stronger corridor capture / higher monetisation case</t>
        </is>
      </c>
    </row>
    <row r="8" ht="18" customHeight="1"/>
    <row r="9" ht="18" customHeight="1"/>
    <row r="10" ht="18" customHeight="1">
      <c r="A10" s="5" t="inlineStr">
        <is>
          <t>Interpretation note: The base case intentionally reconciles to India annual official/provisional totals. Downside and upside scenarios are not official totals; they represent uncertainty bands around corridor allocation and commercial monetisation potential. For valuation, use base as default and use downside/upside for sensitivity cases.</t>
        </is>
      </c>
    </row>
  </sheetData>
  <mergeCells count="3">
    <mergeCell ref="A2:K2"/>
    <mergeCell ref="A1:K1"/>
    <mergeCell ref="A10:K10"/>
  </mergeCells>
  <pageMargins left="0.75" right="0.75" top="1" bottom="1" header="0.5" footer="0.5"/>
  <pageSetup scale="100"/>
</worksheet>
</file>

<file path=xl/worksheets/sheet6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S32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23" customWidth="1" min="3" max="3"/>
    <col width="18" customWidth="1" min="4" max="4"/>
    <col width="33" customWidth="1" min="5" max="5"/>
    <col width="38" customWidth="1" min="6" max="6"/>
    <col width="30" customWidth="1" min="7" max="7"/>
    <col width="21" customWidth="1" min="8" max="8"/>
    <col width="21" customWidth="1" min="9" max="9"/>
    <col width="20" customWidth="1" min="10" max="10"/>
    <col width="20" customWidth="1" min="11" max="11"/>
    <col width="20" customWidth="1" min="12" max="12"/>
    <col width="11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</cols>
  <sheetData>
    <row r="1" ht="24" customHeight="1">
      <c r="A1" s="1" t="inlineStr">
        <is>
          <t>India Corridor Evidence Score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</row>
    <row r="2" ht="34" customHeight="1">
      <c r="A2" s="3" t="inlineStr">
        <is>
          <t>Evidence-weighted corridor scoring engine. RBI 2020-21 and 2023-24 shares are transformed into annual weighted shares reconciled to India annual totals.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</row>
    <row r="3" ht="18" customHeight="1"/>
    <row r="4" ht="18" customHeight="1">
      <c r="A4" s="4" t="inlineStr">
        <is>
          <t>Source Country</t>
        </is>
      </c>
      <c r="B4" s="4" t="inlineStr">
        <is>
          <t>ISO3</t>
        </is>
      </c>
      <c r="C4" s="4" t="inlineStr">
        <is>
          <t>Region Group</t>
        </is>
      </c>
      <c r="D4" s="4" t="inlineStr">
        <is>
          <t>Data Status</t>
        </is>
      </c>
      <c r="E4" s="4" t="inlineStr">
        <is>
          <t>Primary Reference</t>
        </is>
      </c>
      <c r="F4" s="4" t="inlineStr">
        <is>
          <t>Disclosure Notes</t>
        </is>
      </c>
      <c r="G4" s="4" t="inlineStr">
        <is>
          <t>Base Evidence Score (0-1000)</t>
        </is>
      </c>
      <c r="H4" s="4" t="inlineStr">
        <is>
          <t>2020 Adj</t>
        </is>
      </c>
      <c r="I4" s="4" t="inlineStr">
        <is>
          <t>2021 Adj</t>
        </is>
      </c>
      <c r="J4" s="4" t="inlineStr">
        <is>
          <t>2022 Adj</t>
        </is>
      </c>
      <c r="K4" s="4" t="inlineStr">
        <is>
          <t>2023 Adj</t>
        </is>
      </c>
      <c r="L4" s="4" t="inlineStr">
        <is>
          <t>2024 Adj</t>
        </is>
      </c>
      <c r="M4" s="4" t="inlineStr">
        <is>
          <t>2025 Adj</t>
        </is>
      </c>
      <c r="N4" s="4" t="inlineStr">
        <is>
          <t>2020 Weighted</t>
        </is>
      </c>
      <c r="O4" s="4" t="inlineStr">
        <is>
          <t>2021 Weighted</t>
        </is>
      </c>
      <c r="P4" s="4" t="inlineStr">
        <is>
          <t>2022 Weighted</t>
        </is>
      </c>
      <c r="Q4" s="4" t="inlineStr">
        <is>
          <t>2023 Weighted</t>
        </is>
      </c>
      <c r="R4" s="4" t="inlineStr">
        <is>
          <t>2024 Weighted</t>
        </is>
      </c>
      <c r="S4" s="4" t="inlineStr">
        <is>
          <t>2025 Weighted</t>
        </is>
      </c>
    </row>
    <row r="5" ht="18" customHeight="1">
      <c r="A5" s="5" t="inlineStr">
        <is>
          <t>United States</t>
        </is>
      </c>
      <c r="B5" s="5" t="inlineStr">
        <is>
          <t>USA</t>
        </is>
      </c>
      <c r="C5" s="5" t="inlineStr">
        <is>
          <t>Advanced Economy Core</t>
        </is>
      </c>
      <c r="D5" s="5" t="inlineStr">
        <is>
          <t>Disclosed anchor</t>
        </is>
      </c>
      <c r="E5" s="5" t="inlineStr">
        <is>
          <t>RBI March 2025 Bulletin Table 1</t>
        </is>
      </c>
      <c r="F5" s="5" t="inlineStr">
        <is>
          <t>Largest source country; skilled diaspora / white-collar corridor</t>
        </is>
      </c>
      <c r="G5" s="19" t="n">
        <v>282.5651302605211</v>
      </c>
      <c r="H5" s="19" t="n">
        <v>0.828127659574468</v>
      </c>
      <c r="I5" s="19" t="n">
        <v>0.828127659574468</v>
      </c>
      <c r="J5" s="19" t="n">
        <v>0.9042163120567375</v>
      </c>
      <c r="K5" s="19" t="n">
        <v>0.9803049645390071</v>
      </c>
      <c r="L5" s="19" t="n">
        <v>0.9901524822695036</v>
      </c>
      <c r="M5" s="19" t="n">
        <v>1</v>
      </c>
      <c r="N5" s="19">
        <f>G5*H5</f>
        <v/>
      </c>
      <c r="O5" s="19">
        <f>G5*I5</f>
        <v/>
      </c>
      <c r="P5" s="19">
        <f>G5*J5</f>
        <v/>
      </c>
      <c r="Q5" s="19">
        <f>G5*K5</f>
        <v/>
      </c>
      <c r="R5" s="19">
        <f>G5*L5</f>
        <v/>
      </c>
      <c r="S5" s="19">
        <f>G5*M5</f>
        <v/>
      </c>
    </row>
    <row r="6" ht="18" customHeight="1">
      <c r="A6" s="5" t="inlineStr">
        <is>
          <t>United Arab Emirates</t>
        </is>
      </c>
      <c r="B6" s="5" t="inlineStr">
        <is>
          <t>ARE</t>
        </is>
      </c>
      <c r="C6" s="5" t="inlineStr">
        <is>
          <t>GCC Core</t>
        </is>
      </c>
      <c r="D6" s="5" t="inlineStr">
        <is>
          <t>Disclosed anchor</t>
        </is>
      </c>
      <c r="E6" s="5" t="inlineStr">
        <is>
          <t>RBI March 2025 Bulletin Table 1</t>
        </is>
      </c>
      <c r="F6" s="5" t="inlineStr">
        <is>
          <t>Second largest source; major Indian worker hub</t>
        </is>
      </c>
      <c r="G6" s="19" t="n">
        <v>190.3807615230461</v>
      </c>
      <c r="H6" s="19" t="n">
        <v>0.9454736842105264</v>
      </c>
      <c r="I6" s="19" t="n">
        <v>0.9454736842105264</v>
      </c>
      <c r="J6" s="19" t="n">
        <v>0.9769894736842106</v>
      </c>
      <c r="K6" s="19" t="n">
        <v>1.008505263157895</v>
      </c>
      <c r="L6" s="19" t="n">
        <v>1.004252631578947</v>
      </c>
      <c r="M6" s="19" t="n">
        <v>1</v>
      </c>
      <c r="N6" s="19">
        <f>G6*H6</f>
        <v/>
      </c>
      <c r="O6" s="19">
        <f>G6*I6</f>
        <v/>
      </c>
      <c r="P6" s="19">
        <f>G6*J6</f>
        <v/>
      </c>
      <c r="Q6" s="19">
        <f>G6*K6</f>
        <v/>
      </c>
      <c r="R6" s="19">
        <f>G6*L6</f>
        <v/>
      </c>
      <c r="S6" s="19">
        <f>G6*M6</f>
        <v/>
      </c>
    </row>
    <row r="7" ht="18" customHeight="1">
      <c r="A7" s="5" t="inlineStr">
        <is>
          <t>United Kingdom</t>
        </is>
      </c>
      <c r="B7" s="5" t="inlineStr">
        <is>
          <t>GBR</t>
        </is>
      </c>
      <c r="C7" s="5" t="inlineStr">
        <is>
          <t>Advanced Economy Core</t>
        </is>
      </c>
      <c r="D7" s="5" t="inlineStr">
        <is>
          <t>Disclosed anchor</t>
        </is>
      </c>
      <c r="E7" s="5" t="inlineStr">
        <is>
          <t>RBI March 2025 Bulletin Table 1</t>
        </is>
      </c>
      <c r="F7" s="5" t="inlineStr">
        <is>
          <t>UK share rose strongly after migration/mobility expansion</t>
        </is>
      </c>
      <c r="G7" s="19" t="n">
        <v>110.2204408817635</v>
      </c>
      <c r="H7" s="19" t="n">
        <v>0.6169454545454546</v>
      </c>
      <c r="I7" s="19" t="n">
        <v>0.6169454545454546</v>
      </c>
      <c r="J7" s="19" t="n">
        <v>0.7984000000000001</v>
      </c>
      <c r="K7" s="19" t="n">
        <v>0.9798545454545455</v>
      </c>
      <c r="L7" s="19" t="n">
        <v>0.9899272727272729</v>
      </c>
      <c r="M7" s="19" t="n">
        <v>1</v>
      </c>
      <c r="N7" s="19">
        <f>G7*H7</f>
        <v/>
      </c>
      <c r="O7" s="19">
        <f>G7*I7</f>
        <v/>
      </c>
      <c r="P7" s="19">
        <f>G7*J7</f>
        <v/>
      </c>
      <c r="Q7" s="19">
        <f>G7*K7</f>
        <v/>
      </c>
      <c r="R7" s="19">
        <f>G7*L7</f>
        <v/>
      </c>
      <c r="S7" s="19">
        <f>G7*M7</f>
        <v/>
      </c>
    </row>
    <row r="8" ht="18" customHeight="1">
      <c r="A8" s="5" t="inlineStr">
        <is>
          <t>Saudi Arabia</t>
        </is>
      </c>
      <c r="B8" s="5" t="inlineStr">
        <is>
          <t>SAU</t>
        </is>
      </c>
      <c r="C8" s="5" t="inlineStr">
        <is>
          <t>GCC Core</t>
        </is>
      </c>
      <c r="D8" s="5" t="inlineStr">
        <is>
          <t>Disclosed anchor</t>
        </is>
      </c>
      <c r="E8" s="5" t="inlineStr">
        <is>
          <t>RBI March 2025 Bulletin Table 1</t>
        </is>
      </c>
      <c r="F8" s="5" t="inlineStr">
        <is>
          <t>GCC labour corridor; post-pandemic recovery</t>
        </is>
      </c>
      <c r="G8" s="19" t="n">
        <v>66.13226452905812</v>
      </c>
      <c r="H8" s="19" t="n">
        <v>0.7711818181818181</v>
      </c>
      <c r="I8" s="19" t="n">
        <v>0.7711818181818181</v>
      </c>
      <c r="J8" s="19" t="n">
        <v>0.8921515151515153</v>
      </c>
      <c r="K8" s="19" t="n">
        <v>1.013121212121212</v>
      </c>
      <c r="L8" s="19" t="n">
        <v>1.006560606060606</v>
      </c>
      <c r="M8" s="19" t="n">
        <v>1</v>
      </c>
      <c r="N8" s="19">
        <f>G8*H8</f>
        <v/>
      </c>
      <c r="O8" s="19">
        <f>G8*I8</f>
        <v/>
      </c>
      <c r="P8" s="19">
        <f>G8*J8</f>
        <v/>
      </c>
      <c r="Q8" s="19">
        <f>G8*K8</f>
        <v/>
      </c>
      <c r="R8" s="19">
        <f>G8*L8</f>
        <v/>
      </c>
      <c r="S8" s="19">
        <f>G8*M8</f>
        <v/>
      </c>
    </row>
    <row r="9" ht="18" customHeight="1">
      <c r="A9" s="5" t="inlineStr">
        <is>
          <t>Singapore</t>
        </is>
      </c>
      <c r="B9" s="5" t="inlineStr">
        <is>
          <t>SGP</t>
        </is>
      </c>
      <c r="C9" s="5" t="inlineStr">
        <is>
          <t>Advanced Asia</t>
        </is>
      </c>
      <c r="D9" s="5" t="inlineStr">
        <is>
          <t>Disclosed anchor</t>
        </is>
      </c>
      <c r="E9" s="5" t="inlineStr">
        <is>
          <t>RBI March 2025 Bulletin Table 1</t>
        </is>
      </c>
      <c r="F9" s="5" t="inlineStr">
        <is>
          <t>Advanced economy/financial hub; strong digital corridor</t>
        </is>
      </c>
      <c r="G9" s="19" t="n">
        <v>68.13627254509018</v>
      </c>
      <c r="H9" s="19" t="n">
        <v>0.352235294117647</v>
      </c>
      <c r="I9" s="19" t="n">
        <v>0.352235294117647</v>
      </c>
      <c r="J9" s="19" t="n">
        <v>0.6604411764705882</v>
      </c>
      <c r="K9" s="19" t="n">
        <v>0.9686470588235293</v>
      </c>
      <c r="L9" s="19" t="n">
        <v>0.9843235294117646</v>
      </c>
      <c r="M9" s="19" t="n">
        <v>1</v>
      </c>
      <c r="N9" s="19">
        <f>G9*H9</f>
        <v/>
      </c>
      <c r="O9" s="19">
        <f>G9*I9</f>
        <v/>
      </c>
      <c r="P9" s="19">
        <f>G9*J9</f>
        <v/>
      </c>
      <c r="Q9" s="19">
        <f>G9*K9</f>
        <v/>
      </c>
      <c r="R9" s="19">
        <f>G9*L9</f>
        <v/>
      </c>
      <c r="S9" s="19">
        <f>G9*M9</f>
        <v/>
      </c>
    </row>
    <row r="10" ht="18" customHeight="1">
      <c r="A10" s="5" t="inlineStr">
        <is>
          <t>Qatar</t>
        </is>
      </c>
      <c r="B10" s="5" t="inlineStr">
        <is>
          <t>QAT</t>
        </is>
      </c>
      <c r="C10" s="5" t="inlineStr">
        <is>
          <t>GCC Core</t>
        </is>
      </c>
      <c r="D10" s="5" t="inlineStr">
        <is>
          <t>Disclosed anchor</t>
        </is>
      </c>
      <c r="E10" s="5" t="inlineStr">
        <is>
          <t>RBI March 2025 Bulletin Table 1</t>
        </is>
      </c>
      <c r="F10" s="5" t="inlineStr">
        <is>
          <t>GCC remittance corridor; high digital share noted by RBI</t>
        </is>
      </c>
      <c r="G10" s="19" t="n">
        <v>40.08016032064128</v>
      </c>
      <c r="H10" s="19" t="n">
        <v>1.42215</v>
      </c>
      <c r="I10" s="19" t="n">
        <v>1.42215</v>
      </c>
      <c r="J10" s="19" t="n">
        <v>1.22255</v>
      </c>
      <c r="K10" s="19" t="n">
        <v>1.02295</v>
      </c>
      <c r="L10" s="19" t="n">
        <v>1.011475</v>
      </c>
      <c r="M10" s="19" t="n">
        <v>1</v>
      </c>
      <c r="N10" s="19">
        <f>G10*H10</f>
        <v/>
      </c>
      <c r="O10" s="19">
        <f>G10*I10</f>
        <v/>
      </c>
      <c r="P10" s="19">
        <f>G10*J10</f>
        <v/>
      </c>
      <c r="Q10" s="19">
        <f>G10*K10</f>
        <v/>
      </c>
      <c r="R10" s="19">
        <f>G10*L10</f>
        <v/>
      </c>
      <c r="S10" s="19">
        <f>G10*M10</f>
        <v/>
      </c>
    </row>
    <row r="11" ht="18" customHeight="1">
      <c r="A11" s="5" t="inlineStr">
        <is>
          <t>Kuwait</t>
        </is>
      </c>
      <c r="B11" s="5" t="inlineStr">
        <is>
          <t>KWT</t>
        </is>
      </c>
      <c r="C11" s="5" t="inlineStr">
        <is>
          <t>GCC Core</t>
        </is>
      </c>
      <c r="D11" s="5" t="inlineStr">
        <is>
          <t>Disclosed anchor</t>
        </is>
      </c>
      <c r="E11" s="5" t="inlineStr">
        <is>
          <t>RBI March 2025 Bulletin Table 1</t>
        </is>
      </c>
      <c r="F11" s="5" t="inlineStr">
        <is>
          <t>GCC labour corridor, recovered from pandemic low</t>
        </is>
      </c>
      <c r="G11" s="19" t="n">
        <v>38.07615230460922</v>
      </c>
      <c r="H11" s="19" t="n">
        <v>0.3939473684210526</v>
      </c>
      <c r="I11" s="19" t="n">
        <v>0.3939473684210526</v>
      </c>
      <c r="J11" s="19" t="n">
        <v>0.7091052631578947</v>
      </c>
      <c r="K11" s="19" t="n">
        <v>1.024263157894737</v>
      </c>
      <c r="L11" s="19" t="n">
        <v>1.012131578947368</v>
      </c>
      <c r="M11" s="19" t="n">
        <v>1</v>
      </c>
      <c r="N11" s="19">
        <f>G11*H11</f>
        <v/>
      </c>
      <c r="O11" s="19">
        <f>G11*I11</f>
        <v/>
      </c>
      <c r="P11" s="19">
        <f>G11*J11</f>
        <v/>
      </c>
      <c r="Q11" s="19">
        <f>G11*K11</f>
        <v/>
      </c>
      <c r="R11" s="19">
        <f>G11*L11</f>
        <v/>
      </c>
      <c r="S11" s="19">
        <f>G11*M11</f>
        <v/>
      </c>
    </row>
    <row r="12" ht="18" customHeight="1">
      <c r="A12" s="5" t="inlineStr">
        <is>
          <t>Canada</t>
        </is>
      </c>
      <c r="B12" s="5" t="inlineStr">
        <is>
          <t>CAN</t>
        </is>
      </c>
      <c r="C12" s="5" t="inlineStr">
        <is>
          <t>Advanced Economy Core</t>
        </is>
      </c>
      <c r="D12" s="5" t="inlineStr">
        <is>
          <t>Disclosed anchor</t>
        </is>
      </c>
      <c r="E12" s="5" t="inlineStr">
        <is>
          <t>RBI March 2025 Bulletin Table 1</t>
        </is>
      </c>
      <c r="F12" s="5" t="inlineStr">
        <is>
          <t>Student and skilled migration corridor</t>
        </is>
      </c>
      <c r="G12" s="19" t="n">
        <v>40.08016032064128</v>
      </c>
      <c r="H12" s="19" t="n">
        <v>0.3992</v>
      </c>
      <c r="I12" s="19" t="n">
        <v>0.3992</v>
      </c>
      <c r="J12" s="19" t="n">
        <v>0.67365</v>
      </c>
      <c r="K12" s="19" t="n">
        <v>0.9480999999999998</v>
      </c>
      <c r="L12" s="19" t="n">
        <v>0.97405</v>
      </c>
      <c r="M12" s="19" t="n">
        <v>1</v>
      </c>
      <c r="N12" s="19">
        <f>G12*H12</f>
        <v/>
      </c>
      <c r="O12" s="19">
        <f>G12*I12</f>
        <v/>
      </c>
      <c r="P12" s="19">
        <f>G12*J12</f>
        <v/>
      </c>
      <c r="Q12" s="19">
        <f>G12*K12</f>
        <v/>
      </c>
      <c r="R12" s="19">
        <f>G12*L12</f>
        <v/>
      </c>
      <c r="S12" s="19">
        <f>G12*M12</f>
        <v/>
      </c>
    </row>
    <row r="13" ht="18" customHeight="1">
      <c r="A13" s="5" t="inlineStr">
        <is>
          <t>Oman</t>
        </is>
      </c>
      <c r="B13" s="5" t="inlineStr">
        <is>
          <t>OMN</t>
        </is>
      </c>
      <c r="C13" s="5" t="inlineStr">
        <is>
          <t>GCC Core</t>
        </is>
      </c>
      <c r="D13" s="5" t="inlineStr">
        <is>
          <t>Disclosed anchor</t>
        </is>
      </c>
      <c r="E13" s="5" t="inlineStr">
        <is>
          <t>RBI March 2025 Bulletin Table 1</t>
        </is>
      </c>
      <c r="F13" s="5" t="inlineStr">
        <is>
          <t>GCC labour corridor</t>
        </is>
      </c>
      <c r="G13" s="19" t="n">
        <v>24.04809619238477</v>
      </c>
      <c r="H13" s="19" t="n">
        <v>0.2495</v>
      </c>
      <c r="I13" s="19" t="n">
        <v>0.2495</v>
      </c>
      <c r="J13" s="19" t="n">
        <v>0.6445416666666667</v>
      </c>
      <c r="K13" s="19" t="n">
        <v>1.039583333333333</v>
      </c>
      <c r="L13" s="19" t="n">
        <v>1.019791666666667</v>
      </c>
      <c r="M13" s="19" t="n">
        <v>1</v>
      </c>
      <c r="N13" s="19">
        <f>G13*H13</f>
        <v/>
      </c>
      <c r="O13" s="19">
        <f>G13*I13</f>
        <v/>
      </c>
      <c r="P13" s="19">
        <f>G13*J13</f>
        <v/>
      </c>
      <c r="Q13" s="19">
        <f>G13*K13</f>
        <v/>
      </c>
      <c r="R13" s="19">
        <f>G13*L13</f>
        <v/>
      </c>
      <c r="S13" s="19">
        <f>G13*M13</f>
        <v/>
      </c>
    </row>
    <row r="14" ht="18" customHeight="1">
      <c r="A14" s="5" t="inlineStr">
        <is>
          <t>Australia</t>
        </is>
      </c>
      <c r="B14" s="5" t="inlineStr">
        <is>
          <t>AUS</t>
        </is>
      </c>
      <c r="C14" s="5" t="inlineStr">
        <is>
          <t>Advanced Economy Core</t>
        </is>
      </c>
      <c r="D14" s="5" t="inlineStr">
        <is>
          <t>Disclosed anchor</t>
        </is>
      </c>
      <c r="E14" s="5" t="inlineStr">
        <is>
          <t>RBI March 2025 Bulletin Table 1</t>
        </is>
      </c>
      <c r="F14" s="5" t="inlineStr">
        <is>
          <t>Student/skilled migration and high digital share corridor</t>
        </is>
      </c>
      <c r="G14" s="19" t="n">
        <v>25.0501002004008</v>
      </c>
      <c r="H14" s="19" t="n">
        <v>0.5968039999999999</v>
      </c>
      <c r="I14" s="19" t="n">
        <v>0.6886199999999999</v>
      </c>
      <c r="J14" s="19" t="n">
        <v>0.8033899999999998</v>
      </c>
      <c r="K14" s="19" t="n">
        <v>0.9181599999999999</v>
      </c>
      <c r="L14" s="19" t="n">
        <v>0.9590799999999999</v>
      </c>
      <c r="M14" s="19" t="n">
        <v>1</v>
      </c>
      <c r="N14" s="19">
        <f>G14*H14</f>
        <v/>
      </c>
      <c r="O14" s="19">
        <f>G14*I14</f>
        <v/>
      </c>
      <c r="P14" s="19">
        <f>G14*J14</f>
        <v/>
      </c>
      <c r="Q14" s="19">
        <f>G14*K14</f>
        <v/>
      </c>
      <c r="R14" s="19">
        <f>G14*L14</f>
        <v/>
      </c>
      <c r="S14" s="19">
        <f>G14*M14</f>
        <v/>
      </c>
    </row>
    <row r="15" ht="18" customHeight="1">
      <c r="A15" s="5" t="inlineStr">
        <is>
          <t>Bahrain</t>
        </is>
      </c>
      <c r="B15" s="5" t="inlineStr">
        <is>
          <t>BHR</t>
        </is>
      </c>
      <c r="C15" s="5" t="inlineStr">
        <is>
          <t>GCC Core</t>
        </is>
      </c>
      <c r="D15" s="5" t="inlineStr">
        <is>
          <t>Disclosed anchor</t>
        </is>
      </c>
      <c r="E15" s="5" t="inlineStr">
        <is>
          <t>RBI March 2025 Bulletin Table 1</t>
        </is>
      </c>
      <c r="F15" s="5" t="inlineStr">
        <is>
          <t>Smaller GCC labour corridor</t>
        </is>
      </c>
      <c r="G15" s="19" t="n">
        <v>15.03006012024048</v>
      </c>
      <c r="H15" s="19" t="n">
        <v>0.4657333333333333</v>
      </c>
      <c r="I15" s="19" t="n">
        <v>0.4657333333333333</v>
      </c>
      <c r="J15" s="19" t="n">
        <v>0.7318666666666668</v>
      </c>
      <c r="K15" s="19" t="n">
        <v>0.998</v>
      </c>
      <c r="L15" s="19" t="n">
        <v>0.999</v>
      </c>
      <c r="M15" s="19" t="n">
        <v>1</v>
      </c>
      <c r="N15" s="19">
        <f>G15*H15</f>
        <v/>
      </c>
      <c r="O15" s="19">
        <f>G15*I15</f>
        <v/>
      </c>
      <c r="P15" s="19">
        <f>G15*J15</f>
        <v/>
      </c>
      <c r="Q15" s="19">
        <f>G15*K15</f>
        <v/>
      </c>
      <c r="R15" s="19">
        <f>G15*L15</f>
        <v/>
      </c>
      <c r="S15" s="19">
        <f>G15*M15</f>
        <v/>
      </c>
    </row>
    <row r="16" ht="18" customHeight="1">
      <c r="A16" s="5" t="inlineStr">
        <is>
          <t>Hong Kong</t>
        </is>
      </c>
      <c r="B16" s="5" t="inlineStr">
        <is>
          <t>HKG</t>
        </is>
      </c>
      <c r="C16" s="5" t="inlineStr">
        <is>
          <t>Advanced Asia</t>
        </is>
      </c>
      <c r="D16" s="5" t="inlineStr">
        <is>
          <t>Disclosed anchor</t>
        </is>
      </c>
      <c r="E16" s="5" t="inlineStr">
        <is>
          <t>RBI March 2025 Bulletin Table 1</t>
        </is>
      </c>
      <c r="F16" s="5" t="inlineStr">
        <is>
          <t>Asia financial hub; newly disclosed in RBI 2023-24 table</t>
        </is>
      </c>
      <c r="G16" s="19" t="n">
        <v>13.02605210420842</v>
      </c>
      <c r="H16" s="19" t="n">
        <v>0.6487000000000001</v>
      </c>
      <c r="I16" s="19" t="n">
        <v>0.7485000000000001</v>
      </c>
      <c r="J16" s="19" t="n">
        <v>0.8732500000000002</v>
      </c>
      <c r="K16" s="19" t="n">
        <v>0.9980000000000001</v>
      </c>
      <c r="L16" s="19" t="n">
        <v>0.999</v>
      </c>
      <c r="M16" s="19" t="n">
        <v>1</v>
      </c>
      <c r="N16" s="19">
        <f>G16*H16</f>
        <v/>
      </c>
      <c r="O16" s="19">
        <f>G16*I16</f>
        <v/>
      </c>
      <c r="P16" s="19">
        <f>G16*J16</f>
        <v/>
      </c>
      <c r="Q16" s="19">
        <f>G16*K16</f>
        <v/>
      </c>
      <c r="R16" s="19">
        <f>G16*L16</f>
        <v/>
      </c>
      <c r="S16" s="19">
        <f>G16*M16</f>
        <v/>
      </c>
    </row>
    <row r="17" ht="18" customHeight="1">
      <c r="A17" s="5" t="inlineStr">
        <is>
          <t>Germany</t>
        </is>
      </c>
      <c r="B17" s="5" t="inlineStr">
        <is>
          <t>DEU</t>
        </is>
      </c>
      <c r="C17" s="5" t="inlineStr">
        <is>
          <t>OECD Europe</t>
        </is>
      </c>
      <c r="D17" s="5" t="inlineStr">
        <is>
          <t>Disclosed anchor</t>
        </is>
      </c>
      <c r="E17" s="5" t="inlineStr">
        <is>
          <t>RBI March 2025 Bulletin Table 1</t>
        </is>
      </c>
      <c r="F17" s="5" t="inlineStr">
        <is>
          <t>European skilled migration / professional corridor</t>
        </is>
      </c>
      <c r="G17" s="19" t="n">
        <v>10.02004008016032</v>
      </c>
      <c r="H17" s="19" t="n">
        <v>0.5987999999999999</v>
      </c>
      <c r="I17" s="19" t="n">
        <v>0.5987999999999999</v>
      </c>
      <c r="J17" s="19" t="n">
        <v>0.7984</v>
      </c>
      <c r="K17" s="19" t="n">
        <v>0.9979999999999999</v>
      </c>
      <c r="L17" s="19" t="n">
        <v>0.999</v>
      </c>
      <c r="M17" s="19" t="n">
        <v>1</v>
      </c>
      <c r="N17" s="19">
        <f>G17*H17</f>
        <v/>
      </c>
      <c r="O17" s="19">
        <f>G17*I17</f>
        <v/>
      </c>
      <c r="P17" s="19">
        <f>G17*J17</f>
        <v/>
      </c>
      <c r="Q17" s="19">
        <f>G17*K17</f>
        <v/>
      </c>
      <c r="R17" s="19">
        <f>G17*L17</f>
        <v/>
      </c>
      <c r="S17" s="19">
        <f>G17*M17</f>
        <v/>
      </c>
    </row>
    <row r="18" ht="18" customHeight="1">
      <c r="A18" s="5" t="inlineStr">
        <is>
          <t>Malaysia</t>
        </is>
      </c>
      <c r="B18" s="5" t="inlineStr">
        <is>
          <t>MYS</t>
        </is>
      </c>
      <c r="C18" s="5" t="inlineStr">
        <is>
          <t>Asia Adjacent</t>
        </is>
      </c>
      <c r="D18" s="5" t="inlineStr">
        <is>
          <t>Disclosed anchor</t>
        </is>
      </c>
      <c r="E18" s="5" t="inlineStr">
        <is>
          <t>RBI March 2025 Bulletin Table 1</t>
        </is>
      </c>
      <c r="F18" s="5" t="inlineStr">
        <is>
          <t>Southeast Asia labour and student corridor</t>
        </is>
      </c>
      <c r="G18" s="19" t="n">
        <v>6.012024048096193</v>
      </c>
      <c r="H18" s="19" t="n">
        <v>0.6486999999999999</v>
      </c>
      <c r="I18" s="19" t="n">
        <v>0.7484999999999998</v>
      </c>
      <c r="J18" s="19" t="n">
        <v>0.8732499999999997</v>
      </c>
      <c r="K18" s="19" t="n">
        <v>0.9979999999999999</v>
      </c>
      <c r="L18" s="19" t="n">
        <v>0.999</v>
      </c>
      <c r="M18" s="19" t="n">
        <v>1</v>
      </c>
      <c r="N18" s="19">
        <f>G18*H18</f>
        <v/>
      </c>
      <c r="O18" s="19">
        <f>G18*I18</f>
        <v/>
      </c>
      <c r="P18" s="19">
        <f>G18*J18</f>
        <v/>
      </c>
      <c r="Q18" s="19">
        <f>G18*K18</f>
        <v/>
      </c>
      <c r="R18" s="19">
        <f>G18*L18</f>
        <v/>
      </c>
      <c r="S18" s="19">
        <f>G18*M18</f>
        <v/>
      </c>
    </row>
    <row r="19" ht="18" customHeight="1">
      <c r="A19" s="5" t="inlineStr">
        <is>
          <t>Netherlands</t>
        </is>
      </c>
      <c r="B19" s="5" t="inlineStr">
        <is>
          <t>NLD</t>
        </is>
      </c>
      <c r="C19" s="5" t="inlineStr">
        <is>
          <t>OECD Europe</t>
        </is>
      </c>
      <c r="D19" s="5" t="inlineStr">
        <is>
          <t>Disclosed anchor</t>
        </is>
      </c>
      <c r="E19" s="5" t="inlineStr">
        <is>
          <t>RBI March 2025 Bulletin Table 1</t>
        </is>
      </c>
      <c r="F19" s="5" t="inlineStr">
        <is>
          <t>Small European professional corridor</t>
        </is>
      </c>
      <c r="G19" s="19" t="n">
        <v>5.01002004008016</v>
      </c>
      <c r="H19" s="19" t="n">
        <v>0.6486999999999999</v>
      </c>
      <c r="I19" s="19" t="n">
        <v>0.7484999999999999</v>
      </c>
      <c r="J19" s="19" t="n">
        <v>0.8732499999999999</v>
      </c>
      <c r="K19" s="19" t="n">
        <v>0.9979999999999999</v>
      </c>
      <c r="L19" s="19" t="n">
        <v>0.999</v>
      </c>
      <c r="M19" s="19" t="n">
        <v>1</v>
      </c>
      <c r="N19" s="19">
        <f>G19*H19</f>
        <v/>
      </c>
      <c r="O19" s="19">
        <f>G19*I19</f>
        <v/>
      </c>
      <c r="P19" s="19">
        <f>G19*J19</f>
        <v/>
      </c>
      <c r="Q19" s="19">
        <f>G19*K19</f>
        <v/>
      </c>
      <c r="R19" s="19">
        <f>G19*L19</f>
        <v/>
      </c>
      <c r="S19" s="19">
        <f>G19*M19</f>
        <v/>
      </c>
    </row>
    <row r="20" ht="18" customHeight="1">
      <c r="A20" s="5" t="inlineStr">
        <is>
          <t>New Zealand</t>
        </is>
      </c>
      <c r="B20" s="5" t="inlineStr">
        <is>
          <t>NZL</t>
        </is>
      </c>
      <c r="C20" s="5" t="inlineStr">
        <is>
          <t>OECD Long Tail</t>
        </is>
      </c>
      <c r="D20" s="5" t="inlineStr">
        <is>
          <t>Disclosed anchor</t>
        </is>
      </c>
      <c r="E20" s="5" t="inlineStr">
        <is>
          <t>RBI March 2025 Bulletin Table 1</t>
        </is>
      </c>
      <c r="F20" s="5" t="inlineStr">
        <is>
          <t>Small student/professional corridor</t>
        </is>
      </c>
      <c r="G20" s="19" t="n">
        <v>5.01002004008016</v>
      </c>
      <c r="H20" s="19" t="n">
        <v>1.3972</v>
      </c>
      <c r="I20" s="19" t="n">
        <v>1.3972</v>
      </c>
      <c r="J20" s="19" t="n">
        <v>1.1976</v>
      </c>
      <c r="K20" s="19" t="n">
        <v>0.9979999999999999</v>
      </c>
      <c r="L20" s="19" t="n">
        <v>0.999</v>
      </c>
      <c r="M20" s="19" t="n">
        <v>1</v>
      </c>
      <c r="N20" s="19">
        <f>G20*H20</f>
        <v/>
      </c>
      <c r="O20" s="19">
        <f>G20*I20</f>
        <v/>
      </c>
      <c r="P20" s="19">
        <f>G20*J20</f>
        <v/>
      </c>
      <c r="Q20" s="19">
        <f>G20*K20</f>
        <v/>
      </c>
      <c r="R20" s="19">
        <f>G20*L20</f>
        <v/>
      </c>
      <c r="S20" s="19">
        <f>G20*M20</f>
        <v/>
      </c>
    </row>
    <row r="21" ht="18" customHeight="1">
      <c r="A21" s="5" t="inlineStr">
        <is>
          <t>Belgium</t>
        </is>
      </c>
      <c r="B21" s="5" t="inlineStr">
        <is>
          <t>BEL</t>
        </is>
      </c>
      <c r="C21" s="5" t="inlineStr">
        <is>
          <t>OECD Europe</t>
        </is>
      </c>
      <c r="D21" s="5" t="inlineStr">
        <is>
          <t>Disclosed anchor</t>
        </is>
      </c>
      <c r="E21" s="5" t="inlineStr">
        <is>
          <t>RBI March 2025 Bulletin Table 1</t>
        </is>
      </c>
      <c r="F21" s="5" t="inlineStr">
        <is>
          <t>Small European corridor</t>
        </is>
      </c>
      <c r="G21" s="19" t="n">
        <v>4.008016032064129</v>
      </c>
      <c r="H21" s="19" t="n">
        <v>2.7445</v>
      </c>
      <c r="I21" s="19" t="n">
        <v>2.7445</v>
      </c>
      <c r="J21" s="19" t="n">
        <v>1.87125</v>
      </c>
      <c r="K21" s="19" t="n">
        <v>0.998</v>
      </c>
      <c r="L21" s="19" t="n">
        <v>0.9990000000000001</v>
      </c>
      <c r="M21" s="19" t="n">
        <v>1</v>
      </c>
      <c r="N21" s="19">
        <f>G21*H21</f>
        <v/>
      </c>
      <c r="O21" s="19">
        <f>G21*I21</f>
        <v/>
      </c>
      <c r="P21" s="19">
        <f>G21*J21</f>
        <v/>
      </c>
      <c r="Q21" s="19">
        <f>G21*K21</f>
        <v/>
      </c>
      <c r="R21" s="19">
        <f>G21*L21</f>
        <v/>
      </c>
      <c r="S21" s="19">
        <f>G21*M21</f>
        <v/>
      </c>
    </row>
    <row r="22" ht="18" customHeight="1">
      <c r="A22" s="5" t="inlineStr">
        <is>
          <t>Ireland</t>
        </is>
      </c>
      <c r="B22" s="5" t="inlineStr">
        <is>
          <t>IRL</t>
        </is>
      </c>
      <c r="C22" s="5" t="inlineStr">
        <is>
          <t>OECD Europe</t>
        </is>
      </c>
      <c r="D22" s="5" t="inlineStr">
        <is>
          <t>Disclosed anchor</t>
        </is>
      </c>
      <c r="E22" s="5" t="inlineStr">
        <is>
          <t>RBI March 2025 Bulletin Table 1</t>
        </is>
      </c>
      <c r="F22" s="5" t="inlineStr">
        <is>
          <t>Small but strategically relevant skilled corridor</t>
        </is>
      </c>
      <c r="G22" s="19" t="n">
        <v>4.008016032064129</v>
      </c>
      <c r="H22" s="19" t="n">
        <v>0.6487000000000001</v>
      </c>
      <c r="I22" s="19" t="n">
        <v>0.7485000000000001</v>
      </c>
      <c r="J22" s="19" t="n">
        <v>0.8732500000000001</v>
      </c>
      <c r="K22" s="19" t="n">
        <v>0.998</v>
      </c>
      <c r="L22" s="19" t="n">
        <v>0.9990000000000001</v>
      </c>
      <c r="M22" s="19" t="n">
        <v>1</v>
      </c>
      <c r="N22" s="19">
        <f>G22*H22</f>
        <v/>
      </c>
      <c r="O22" s="19">
        <f>G22*I22</f>
        <v/>
      </c>
      <c r="P22" s="19">
        <f>G22*J22</f>
        <v/>
      </c>
      <c r="Q22" s="19">
        <f>G22*K22</f>
        <v/>
      </c>
      <c r="R22" s="19">
        <f>G22*L22</f>
        <v/>
      </c>
      <c r="S22" s="19">
        <f>G22*M22</f>
        <v/>
      </c>
    </row>
    <row r="23" ht="18" customHeight="1">
      <c r="A23" s="5" t="inlineStr">
        <is>
          <t>Switzerland</t>
        </is>
      </c>
      <c r="B23" s="5" t="inlineStr">
        <is>
          <t>CHE</t>
        </is>
      </c>
      <c r="C23" s="5" t="inlineStr">
        <is>
          <t>OECD Europe</t>
        </is>
      </c>
      <c r="D23" s="5" t="inlineStr">
        <is>
          <t>Disclosed anchor</t>
        </is>
      </c>
      <c r="E23" s="5" t="inlineStr">
        <is>
          <t>RBI March 2025 Bulletin Table 1</t>
        </is>
      </c>
      <c r="F23" s="5" t="inlineStr">
        <is>
          <t>Small high-income European corridor</t>
        </is>
      </c>
      <c r="G23" s="19" t="n">
        <v>4.008016032064129</v>
      </c>
      <c r="H23" s="19" t="n">
        <v>0.6487000000000001</v>
      </c>
      <c r="I23" s="19" t="n">
        <v>0.7485000000000001</v>
      </c>
      <c r="J23" s="19" t="n">
        <v>0.8732500000000001</v>
      </c>
      <c r="K23" s="19" t="n">
        <v>0.998</v>
      </c>
      <c r="L23" s="19" t="n">
        <v>0.9990000000000001</v>
      </c>
      <c r="M23" s="19" t="n">
        <v>1</v>
      </c>
      <c r="N23" s="19">
        <f>G23*H23</f>
        <v/>
      </c>
      <c r="O23" s="19">
        <f>G23*I23</f>
        <v/>
      </c>
      <c r="P23" s="19">
        <f>G23*J23</f>
        <v/>
      </c>
      <c r="Q23" s="19">
        <f>G23*K23</f>
        <v/>
      </c>
      <c r="R23" s="19">
        <f>G23*L23</f>
        <v/>
      </c>
      <c r="S23" s="19">
        <f>G23*M23</f>
        <v/>
      </c>
    </row>
    <row r="24" ht="18" customHeight="1">
      <c r="A24" s="5" t="inlineStr">
        <is>
          <t>Japan</t>
        </is>
      </c>
      <c r="B24" s="5" t="inlineStr">
        <is>
          <t>JPN</t>
        </is>
      </c>
      <c r="C24" s="5" t="inlineStr">
        <is>
          <t>Advanced Asia</t>
        </is>
      </c>
      <c r="D24" s="5" t="inlineStr">
        <is>
          <t>Disclosed anchor</t>
        </is>
      </c>
      <c r="E24" s="5" t="inlineStr">
        <is>
          <t>RBI March 2025 Bulletin Table 1</t>
        </is>
      </c>
      <c r="F24" s="5" t="inlineStr">
        <is>
          <t>Small advanced-economy corridor</t>
        </is>
      </c>
      <c r="G24" s="19" t="n">
        <v>3.006012024048097</v>
      </c>
      <c r="H24" s="19" t="n">
        <v>0.6486999999999999</v>
      </c>
      <c r="I24" s="19" t="n">
        <v>0.7484999999999998</v>
      </c>
      <c r="J24" s="19" t="n">
        <v>0.8732499999999997</v>
      </c>
      <c r="K24" s="19" t="n">
        <v>0.9979999999999999</v>
      </c>
      <c r="L24" s="19" t="n">
        <v>0.999</v>
      </c>
      <c r="M24" s="19" t="n">
        <v>1</v>
      </c>
      <c r="N24" s="19">
        <f>G24*H24</f>
        <v/>
      </c>
      <c r="O24" s="19">
        <f>G24*I24</f>
        <v/>
      </c>
      <c r="P24" s="19">
        <f>G24*J24</f>
        <v/>
      </c>
      <c r="Q24" s="19">
        <f>G24*K24</f>
        <v/>
      </c>
      <c r="R24" s="19">
        <f>G24*L24</f>
        <v/>
      </c>
      <c r="S24" s="19">
        <f>G24*M24</f>
        <v/>
      </c>
    </row>
    <row r="25" ht="18" customHeight="1">
      <c r="A25" s="5" t="inlineStr">
        <is>
          <t>France</t>
        </is>
      </c>
      <c r="B25" s="5" t="inlineStr">
        <is>
          <t>FRA</t>
        </is>
      </c>
      <c r="C25" s="5" t="inlineStr">
        <is>
          <t>OECD Europe</t>
        </is>
      </c>
      <c r="D25" s="5" t="inlineStr">
        <is>
          <t>Disclosed anchor</t>
        </is>
      </c>
      <c r="E25" s="5" t="inlineStr">
        <is>
          <t>RBI March 2025 Bulletin Table 1</t>
        </is>
      </c>
      <c r="F25" s="5" t="inlineStr">
        <is>
          <t>Small European long-tail corridor</t>
        </is>
      </c>
      <c r="G25" s="19" t="n">
        <v>2.004008016032064</v>
      </c>
      <c r="H25" s="19" t="n">
        <v>0.499</v>
      </c>
      <c r="I25" s="19" t="n">
        <v>0.499</v>
      </c>
      <c r="J25" s="19" t="n">
        <v>0.7485000000000001</v>
      </c>
      <c r="K25" s="19" t="n">
        <v>0.998</v>
      </c>
      <c r="L25" s="19" t="n">
        <v>0.9990000000000001</v>
      </c>
      <c r="M25" s="19" t="n">
        <v>1</v>
      </c>
      <c r="N25" s="19">
        <f>G25*H25</f>
        <v/>
      </c>
      <c r="O25" s="19">
        <f>G25*I25</f>
        <v/>
      </c>
      <c r="P25" s="19">
        <f>G25*J25</f>
        <v/>
      </c>
      <c r="Q25" s="19">
        <f>G25*K25</f>
        <v/>
      </c>
      <c r="R25" s="19">
        <f>G25*L25</f>
        <v/>
      </c>
      <c r="S25" s="19">
        <f>G25*M25</f>
        <v/>
      </c>
    </row>
    <row r="26" ht="18" customHeight="1">
      <c r="A26" s="5" t="inlineStr">
        <is>
          <t>Indonesia</t>
        </is>
      </c>
      <c r="B26" s="5" t="inlineStr">
        <is>
          <t>IDN</t>
        </is>
      </c>
      <c r="C26" s="5" t="inlineStr">
        <is>
          <t>Asia Adjacent</t>
        </is>
      </c>
      <c r="D26" s="5" t="inlineStr">
        <is>
          <t>Disclosed anchor</t>
        </is>
      </c>
      <c r="E26" s="5" t="inlineStr">
        <is>
          <t>RBI March 2025 Bulletin Table 1</t>
        </is>
      </c>
      <c r="F26" s="5" t="inlineStr">
        <is>
          <t>Small ASEAN corridor</t>
        </is>
      </c>
      <c r="G26" s="19" t="n">
        <v>2.004008016032064</v>
      </c>
      <c r="H26" s="19" t="n">
        <v>0.6487000000000001</v>
      </c>
      <c r="I26" s="19" t="n">
        <v>0.7485000000000001</v>
      </c>
      <c r="J26" s="19" t="n">
        <v>0.8732500000000001</v>
      </c>
      <c r="K26" s="19" t="n">
        <v>0.998</v>
      </c>
      <c r="L26" s="19" t="n">
        <v>0.9990000000000001</v>
      </c>
      <c r="M26" s="19" t="n">
        <v>1</v>
      </c>
      <c r="N26" s="19">
        <f>G26*H26</f>
        <v/>
      </c>
      <c r="O26" s="19">
        <f>G26*I26</f>
        <v/>
      </c>
      <c r="P26" s="19">
        <f>G26*J26</f>
        <v/>
      </c>
      <c r="Q26" s="19">
        <f>G26*K26</f>
        <v/>
      </c>
      <c r="R26" s="19">
        <f>G26*L26</f>
        <v/>
      </c>
      <c r="S26" s="19">
        <f>G26*M26</f>
        <v/>
      </c>
    </row>
    <row r="27" ht="18" customHeight="1">
      <c r="A27" s="5" t="inlineStr">
        <is>
          <t>Thailand</t>
        </is>
      </c>
      <c r="B27" s="5" t="inlineStr">
        <is>
          <t>THA</t>
        </is>
      </c>
      <c r="C27" s="5" t="inlineStr">
        <is>
          <t>Asia Adjacent</t>
        </is>
      </c>
      <c r="D27" s="5" t="inlineStr">
        <is>
          <t>Disclosed anchor</t>
        </is>
      </c>
      <c r="E27" s="5" t="inlineStr">
        <is>
          <t>RBI March 2025 Bulletin Table 1</t>
        </is>
      </c>
      <c r="F27" s="5" t="inlineStr">
        <is>
          <t>Small ASEAN corridor</t>
        </is>
      </c>
      <c r="G27" s="19" t="n">
        <v>2.004008016032064</v>
      </c>
      <c r="H27" s="19" t="n">
        <v>0.6487000000000001</v>
      </c>
      <c r="I27" s="19" t="n">
        <v>0.7485000000000001</v>
      </c>
      <c r="J27" s="19" t="n">
        <v>0.8732500000000001</v>
      </c>
      <c r="K27" s="19" t="n">
        <v>0.998</v>
      </c>
      <c r="L27" s="19" t="n">
        <v>0.9990000000000001</v>
      </c>
      <c r="M27" s="19" t="n">
        <v>1</v>
      </c>
      <c r="N27" s="19">
        <f>G27*H27</f>
        <v/>
      </c>
      <c r="O27" s="19">
        <f>G27*I27</f>
        <v/>
      </c>
      <c r="P27" s="19">
        <f>G27*J27</f>
        <v/>
      </c>
      <c r="Q27" s="19">
        <f>G27*K27</f>
        <v/>
      </c>
      <c r="R27" s="19">
        <f>G27*L27</f>
        <v/>
      </c>
      <c r="S27" s="19">
        <f>G27*M27</f>
        <v/>
      </c>
    </row>
    <row r="28" ht="18" customHeight="1">
      <c r="A28" s="5" t="inlineStr">
        <is>
          <t>Italy</t>
        </is>
      </c>
      <c r="B28" s="5" t="inlineStr">
        <is>
          <t>ITA</t>
        </is>
      </c>
      <c r="C28" s="5" t="inlineStr">
        <is>
          <t>OECD Europe</t>
        </is>
      </c>
      <c r="D28" s="5" t="inlineStr">
        <is>
          <t>Disclosed anchor</t>
        </is>
      </c>
      <c r="E28" s="5" t="inlineStr">
        <is>
          <t>RBI March 2025 Bulletin Table 1</t>
        </is>
      </c>
      <c r="F28" s="5" t="inlineStr">
        <is>
          <t>Small European corridor</t>
        </is>
      </c>
      <c r="G28" s="19" t="n">
        <v>1.002004008016032</v>
      </c>
      <c r="H28" s="19" t="n">
        <v>0.6487000000000001</v>
      </c>
      <c r="I28" s="19" t="n">
        <v>0.7485000000000001</v>
      </c>
      <c r="J28" s="19" t="n">
        <v>0.8732500000000001</v>
      </c>
      <c r="K28" s="19" t="n">
        <v>0.998</v>
      </c>
      <c r="L28" s="19" t="n">
        <v>0.9990000000000001</v>
      </c>
      <c r="M28" s="19" t="n">
        <v>1</v>
      </c>
      <c r="N28" s="19">
        <f>G28*H28</f>
        <v/>
      </c>
      <c r="O28" s="19">
        <f>G28*I28</f>
        <v/>
      </c>
      <c r="P28" s="19">
        <f>G28*J28</f>
        <v/>
      </c>
      <c r="Q28" s="19">
        <f>G28*K28</f>
        <v/>
      </c>
      <c r="R28" s="19">
        <f>G28*L28</f>
        <v/>
      </c>
      <c r="S28" s="19">
        <f>G28*M28</f>
        <v/>
      </c>
    </row>
    <row r="29" ht="18" customHeight="1">
      <c r="A29" s="5" t="inlineStr">
        <is>
          <t>South Africa</t>
        </is>
      </c>
      <c r="B29" s="5" t="inlineStr">
        <is>
          <t>ZAF</t>
        </is>
      </c>
      <c r="C29" s="5" t="inlineStr">
        <is>
          <t>Africa / Commonwealth</t>
        </is>
      </c>
      <c r="D29" s="5" t="inlineStr">
        <is>
          <t>Disclosed anchor</t>
        </is>
      </c>
      <c r="E29" s="5" t="inlineStr">
        <is>
          <t>RBI March 2025 Bulletin Table 1</t>
        </is>
      </c>
      <c r="F29" s="5" t="inlineStr">
        <is>
          <t>Small Commonwealth corridor</t>
        </is>
      </c>
      <c r="G29" s="19" t="n">
        <v>1.002004008016032</v>
      </c>
      <c r="H29" s="19" t="n">
        <v>0.6487000000000001</v>
      </c>
      <c r="I29" s="19" t="n">
        <v>0.7485000000000001</v>
      </c>
      <c r="J29" s="19" t="n">
        <v>0.8732500000000001</v>
      </c>
      <c r="K29" s="19" t="n">
        <v>0.998</v>
      </c>
      <c r="L29" s="19" t="n">
        <v>0.9990000000000001</v>
      </c>
      <c r="M29" s="19" t="n">
        <v>1</v>
      </c>
      <c r="N29" s="19">
        <f>G29*H29</f>
        <v/>
      </c>
      <c r="O29" s="19">
        <f>G29*I29</f>
        <v/>
      </c>
      <c r="P29" s="19">
        <f>G29*J29</f>
        <v/>
      </c>
      <c r="Q29" s="19">
        <f>G29*K29</f>
        <v/>
      </c>
      <c r="R29" s="19">
        <f>G29*L29</f>
        <v/>
      </c>
      <c r="S29" s="19">
        <f>G29*M29</f>
        <v/>
      </c>
    </row>
    <row r="30" ht="18" customHeight="1">
      <c r="A30" s="5" t="inlineStr">
        <is>
          <t>Spain</t>
        </is>
      </c>
      <c r="B30" s="5" t="inlineStr">
        <is>
          <t>ESP</t>
        </is>
      </c>
      <c r="C30" s="5" t="inlineStr">
        <is>
          <t>OECD Europe</t>
        </is>
      </c>
      <c r="D30" s="5" t="inlineStr">
        <is>
          <t>Disclosed anchor</t>
        </is>
      </c>
      <c r="E30" s="5" t="inlineStr">
        <is>
          <t>RBI March 2025 Bulletin Table 1</t>
        </is>
      </c>
      <c r="F30" s="5" t="inlineStr">
        <is>
          <t>Small European corridor</t>
        </is>
      </c>
      <c r="G30" s="19" t="n">
        <v>1.002004008016032</v>
      </c>
      <c r="H30" s="19" t="n">
        <v>0.6487000000000001</v>
      </c>
      <c r="I30" s="19" t="n">
        <v>0.7485000000000001</v>
      </c>
      <c r="J30" s="19" t="n">
        <v>0.8732500000000001</v>
      </c>
      <c r="K30" s="19" t="n">
        <v>0.998</v>
      </c>
      <c r="L30" s="19" t="n">
        <v>0.9990000000000001</v>
      </c>
      <c r="M30" s="19" t="n">
        <v>1</v>
      </c>
      <c r="N30" s="19">
        <f>G30*H30</f>
        <v/>
      </c>
      <c r="O30" s="19">
        <f>G30*I30</f>
        <v/>
      </c>
      <c r="P30" s="19">
        <f>G30*J30</f>
        <v/>
      </c>
      <c r="Q30" s="19">
        <f>G30*K30</f>
        <v/>
      </c>
      <c r="R30" s="19">
        <f>G30*L30</f>
        <v/>
      </c>
      <c r="S30" s="19">
        <f>G30*M30</f>
        <v/>
      </c>
    </row>
    <row r="31" ht="18" customHeight="1">
      <c r="A31" s="5" t="inlineStr">
        <is>
          <t>Other Countries</t>
        </is>
      </c>
      <c r="B31" s="5" t="inlineStr">
        <is>
          <t>OTH</t>
        </is>
      </c>
      <c r="C31" s="5" t="inlineStr">
        <is>
          <t>Long Tail</t>
        </is>
      </c>
      <c r="D31" s="5" t="inlineStr">
        <is>
          <t>Residual</t>
        </is>
      </c>
      <c r="E31" s="5" t="inlineStr">
        <is>
          <t>RBI March 2025 Bulletin Table 1</t>
        </is>
      </c>
      <c r="F31" s="5" t="inlineStr">
        <is>
          <t>Residual source-country category; requires future disaggregation</t>
        </is>
      </c>
      <c r="G31" s="19" t="n">
        <v>37.07414829659319</v>
      </c>
      <c r="H31" s="19" t="n">
        <v>8.52345945945946</v>
      </c>
      <c r="I31" s="19" t="n">
        <v>8.52345945945946</v>
      </c>
      <c r="J31" s="19" t="n">
        <v>4.855135135135135</v>
      </c>
      <c r="K31" s="19" t="n">
        <v>1.186810810810811</v>
      </c>
      <c r="L31" s="19" t="n">
        <v>1.093405405405405</v>
      </c>
      <c r="M31" s="19" t="n">
        <v>1</v>
      </c>
      <c r="N31" s="19">
        <f>G31*H31</f>
        <v/>
      </c>
      <c r="O31" s="19">
        <f>G31*I31</f>
        <v/>
      </c>
      <c r="P31" s="19">
        <f>G31*J31</f>
        <v/>
      </c>
      <c r="Q31" s="19">
        <f>G31*K31</f>
        <v/>
      </c>
      <c r="R31" s="19">
        <f>G31*L31</f>
        <v/>
      </c>
      <c r="S31" s="19">
        <f>G31*M31</f>
        <v/>
      </c>
    </row>
    <row r="32" ht="18" customHeight="1">
      <c r="A32" s="5" t="inlineStr">
        <is>
          <t>Total Evidence Weight</t>
        </is>
      </c>
      <c r="B32" s="5" t="inlineStr">
        <is>
          <t>ALL</t>
        </is>
      </c>
      <c r="F32" s="5" t="inlineStr">
        <is>
          <t>Annual weighted score denominator</t>
        </is>
      </c>
      <c r="G32" s="5">
        <f>SUM(G5:G31)</f>
        <v/>
      </c>
      <c r="N32" s="5">
        <f>SUM(N5:N31)</f>
        <v/>
      </c>
      <c r="O32" s="5">
        <f>SUM(O5:O31)</f>
        <v/>
      </c>
      <c r="P32" s="5">
        <f>SUM(P5:P31)</f>
        <v/>
      </c>
      <c r="Q32" s="5">
        <f>SUM(Q5:Q31)</f>
        <v/>
      </c>
      <c r="R32" s="5">
        <f>SUM(R5:R31)</f>
        <v/>
      </c>
      <c r="S32" s="5">
        <f>SUM(S5:S31)</f>
        <v/>
      </c>
    </row>
  </sheetData>
  <mergeCells count="2">
    <mergeCell ref="A2:S2"/>
    <mergeCell ref="A1:S1"/>
  </mergeCells>
  <pageMargins left="0.75" right="0.75" top="1" bottom="1" header="0.5" footer="0.5"/>
  <pageSetup scale="100"/>
</worksheet>
</file>

<file path=xl/worksheets/sheet7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S32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38" customWidth="1" min="3" max="3"/>
    <col width="26" customWidth="1" min="4" max="4"/>
    <col width="38" customWidth="1" min="5" max="5"/>
    <col width="26" customWidth="1" min="6" max="6"/>
    <col width="38" customWidth="1" min="7" max="7"/>
    <col width="26" customWidth="1" min="8" max="8"/>
    <col width="38" customWidth="1" min="9" max="9"/>
    <col width="26" customWidth="1" min="10" max="10"/>
    <col width="38" customWidth="1" min="11" max="11"/>
    <col width="26" customWidth="1" min="12" max="12"/>
    <col width="38" customWidth="1" min="13" max="13"/>
    <col width="26" customWidth="1" min="14" max="14"/>
    <col width="17" customWidth="1" min="15" max="15"/>
    <col width="33" customWidth="1" min="16" max="16"/>
    <col width="23" customWidth="1" min="17" max="17"/>
    <col width="38" customWidth="1" min="18" max="18"/>
    <col width="38" customWidth="1" min="19" max="19"/>
  </cols>
  <sheetData>
    <row r="1" ht="24" customHeight="1">
      <c r="A1" s="1" t="inlineStr">
        <is>
          <t>India Reconciled Country Flows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</row>
    <row r="2" ht="34" customHeight="1">
      <c r="A2" s="3" t="inlineStr">
        <is>
          <t>Transforms Corridor_Evidence weighted scores into source-country shares and values reconciled to India_Total_YOY annual totals.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</row>
    <row r="3" ht="18" customHeight="1"/>
    <row r="4" ht="18" customHeight="1">
      <c r="A4" s="4" t="inlineStr">
        <is>
          <t>Source Country</t>
        </is>
      </c>
      <c r="B4" s="4" t="inlineStr">
        <is>
          <t>ISO3</t>
        </is>
      </c>
      <c r="C4" s="4" t="inlineStr">
        <is>
          <t>2020 Share</t>
        </is>
      </c>
      <c r="D4" s="4" t="inlineStr">
        <is>
          <t>2020 Value (US$)</t>
        </is>
      </c>
      <c r="E4" s="4" t="inlineStr">
        <is>
          <t>2021 Share</t>
        </is>
      </c>
      <c r="F4" s="4" t="inlineStr">
        <is>
          <t>2021 Value (US$)</t>
        </is>
      </c>
      <c r="G4" s="4" t="inlineStr">
        <is>
          <t>2022 Share</t>
        </is>
      </c>
      <c r="H4" s="4" t="inlineStr">
        <is>
          <t>2022 Value (US$)</t>
        </is>
      </c>
      <c r="I4" s="4" t="inlineStr">
        <is>
          <t>2023 Share</t>
        </is>
      </c>
      <c r="J4" s="4" t="inlineStr">
        <is>
          <t>2023 Value (US$)</t>
        </is>
      </c>
      <c r="K4" s="4" t="inlineStr">
        <is>
          <t>2024 Share</t>
        </is>
      </c>
      <c r="L4" s="4" t="inlineStr">
        <is>
          <t>2024 Value (US$)</t>
        </is>
      </c>
      <c r="M4" s="4" t="inlineStr">
        <is>
          <t>2025 Share</t>
        </is>
      </c>
      <c r="N4" s="4" t="inlineStr">
        <is>
          <t>2025 Value (US$)</t>
        </is>
      </c>
      <c r="O4" s="4" t="inlineStr">
        <is>
          <t>Confidence Tier</t>
        </is>
      </c>
      <c r="P4" s="4" t="inlineStr">
        <is>
          <t>Evidence Basis</t>
        </is>
      </c>
      <c r="Q4" s="4" t="inlineStr">
        <is>
          <t>Region Group</t>
        </is>
      </c>
      <c r="R4" s="4" t="inlineStr">
        <is>
          <t>Investor Use</t>
        </is>
      </c>
      <c r="S4" s="4" t="inlineStr">
        <is>
          <t>Limitation</t>
        </is>
      </c>
    </row>
    <row r="5" ht="18" customHeight="1">
      <c r="A5" s="5" t="inlineStr">
        <is>
          <t>United States</t>
        </is>
      </c>
      <c r="B5" s="5" t="inlineStr">
        <is>
          <t>USA</t>
        </is>
      </c>
      <c r="C5" s="8">
        <f>Corridor_Evidence!N5/Corridor_Evidence!N$32</f>
        <v/>
      </c>
      <c r="D5" s="6">
        <f>C5*India_Total_YOY!O$5</f>
        <v/>
      </c>
      <c r="E5" s="8">
        <f>Corridor_Evidence!O5/Corridor_Evidence!O$32</f>
        <v/>
      </c>
      <c r="F5" s="6">
        <f>E5*India_Total_YOY!P$5</f>
        <v/>
      </c>
      <c r="G5" s="8">
        <f>Corridor_Evidence!P5/Corridor_Evidence!P$32</f>
        <v/>
      </c>
      <c r="H5" s="6">
        <f>G5*India_Total_YOY!Q$5</f>
        <v/>
      </c>
      <c r="I5" s="8">
        <f>Corridor_Evidence!Q5/Corridor_Evidence!Q$32</f>
        <v/>
      </c>
      <c r="J5" s="6">
        <f>I5*India_Total_YOY!R$5</f>
        <v/>
      </c>
      <c r="K5" s="8">
        <f>Corridor_Evidence!R5/Corridor_Evidence!R$32</f>
        <v/>
      </c>
      <c r="L5" s="6">
        <f>K5*India_Total_YOY!S$5</f>
        <v/>
      </c>
      <c r="M5" s="8">
        <f>Corridor_Evidence!S5/Corridor_Evidence!S$32</f>
        <v/>
      </c>
      <c r="N5" s="6">
        <f>M5*India_Total_YOY!T$5</f>
        <v/>
      </c>
      <c r="O5" s="12" t="inlineStr">
        <is>
          <t>A</t>
        </is>
      </c>
      <c r="P5" s="5" t="inlineStr">
        <is>
          <t>RBI March 2025 Bulletin Table 1</t>
        </is>
      </c>
      <c r="Q5" s="5" t="inlineStr">
        <is>
          <t>Advanced Economy Core</t>
        </is>
      </c>
      <c r="R5" s="5" t="inlineStr">
        <is>
          <t>Corridor sizing / investor targeting</t>
        </is>
      </c>
      <c r="S5" s="5" t="inlineStr">
        <is>
          <t>2025 share is estimated from RBI 2023-24 share, not directly disclosed for 2025.</t>
        </is>
      </c>
    </row>
    <row r="6" ht="18" customHeight="1">
      <c r="A6" s="5" t="inlineStr">
        <is>
          <t>United Arab Emirates</t>
        </is>
      </c>
      <c r="B6" s="5" t="inlineStr">
        <is>
          <t>ARE</t>
        </is>
      </c>
      <c r="C6" s="8">
        <f>Corridor_Evidence!N6/Corridor_Evidence!N$32</f>
        <v/>
      </c>
      <c r="D6" s="6">
        <f>C6*India_Total_YOY!O$5</f>
        <v/>
      </c>
      <c r="E6" s="8">
        <f>Corridor_Evidence!O6/Corridor_Evidence!O$32</f>
        <v/>
      </c>
      <c r="F6" s="6">
        <f>E6*India_Total_YOY!P$5</f>
        <v/>
      </c>
      <c r="G6" s="8">
        <f>Corridor_Evidence!P6/Corridor_Evidence!P$32</f>
        <v/>
      </c>
      <c r="H6" s="6">
        <f>G6*India_Total_YOY!Q$5</f>
        <v/>
      </c>
      <c r="I6" s="8">
        <f>Corridor_Evidence!Q6/Corridor_Evidence!Q$32</f>
        <v/>
      </c>
      <c r="J6" s="6">
        <f>I6*India_Total_YOY!R$5</f>
        <v/>
      </c>
      <c r="K6" s="8">
        <f>Corridor_Evidence!R6/Corridor_Evidence!R$32</f>
        <v/>
      </c>
      <c r="L6" s="6">
        <f>K6*India_Total_YOY!S$5</f>
        <v/>
      </c>
      <c r="M6" s="8">
        <f>Corridor_Evidence!S6/Corridor_Evidence!S$32</f>
        <v/>
      </c>
      <c r="N6" s="6">
        <f>M6*India_Total_YOY!T$5</f>
        <v/>
      </c>
      <c r="O6" s="12" t="inlineStr">
        <is>
          <t>A</t>
        </is>
      </c>
      <c r="P6" s="5" t="inlineStr">
        <is>
          <t>RBI March 2025 Bulletin Table 1</t>
        </is>
      </c>
      <c r="Q6" s="5" t="inlineStr">
        <is>
          <t>GCC Core</t>
        </is>
      </c>
      <c r="R6" s="5" t="inlineStr">
        <is>
          <t>Corridor sizing / investor targeting</t>
        </is>
      </c>
      <c r="S6" s="5" t="inlineStr">
        <is>
          <t>2025 share is estimated from RBI 2023-24 share, not directly disclosed for 2025.</t>
        </is>
      </c>
    </row>
    <row r="7" ht="18" customHeight="1">
      <c r="A7" s="5" t="inlineStr">
        <is>
          <t>United Kingdom</t>
        </is>
      </c>
      <c r="B7" s="5" t="inlineStr">
        <is>
          <t>GBR</t>
        </is>
      </c>
      <c r="C7" s="8">
        <f>Corridor_Evidence!N7/Corridor_Evidence!N$32</f>
        <v/>
      </c>
      <c r="D7" s="6">
        <f>C7*India_Total_YOY!O$5</f>
        <v/>
      </c>
      <c r="E7" s="8">
        <f>Corridor_Evidence!O7/Corridor_Evidence!O$32</f>
        <v/>
      </c>
      <c r="F7" s="6">
        <f>E7*India_Total_YOY!P$5</f>
        <v/>
      </c>
      <c r="G7" s="8">
        <f>Corridor_Evidence!P7/Corridor_Evidence!P$32</f>
        <v/>
      </c>
      <c r="H7" s="6">
        <f>G7*India_Total_YOY!Q$5</f>
        <v/>
      </c>
      <c r="I7" s="8">
        <f>Corridor_Evidence!Q7/Corridor_Evidence!Q$32</f>
        <v/>
      </c>
      <c r="J7" s="6">
        <f>I7*India_Total_YOY!R$5</f>
        <v/>
      </c>
      <c r="K7" s="8">
        <f>Corridor_Evidence!R7/Corridor_Evidence!R$32</f>
        <v/>
      </c>
      <c r="L7" s="6">
        <f>K7*India_Total_YOY!S$5</f>
        <v/>
      </c>
      <c r="M7" s="8">
        <f>Corridor_Evidence!S7/Corridor_Evidence!S$32</f>
        <v/>
      </c>
      <c r="N7" s="6">
        <f>M7*India_Total_YOY!T$5</f>
        <v/>
      </c>
      <c r="O7" s="12" t="inlineStr">
        <is>
          <t>A</t>
        </is>
      </c>
      <c r="P7" s="5" t="inlineStr">
        <is>
          <t>RBI March 2025 Bulletin Table 1</t>
        </is>
      </c>
      <c r="Q7" s="5" t="inlineStr">
        <is>
          <t>Advanced Economy Core</t>
        </is>
      </c>
      <c r="R7" s="5" t="inlineStr">
        <is>
          <t>Corridor sizing / investor targeting</t>
        </is>
      </c>
      <c r="S7" s="5" t="inlineStr">
        <is>
          <t>2025 share is estimated from RBI 2023-24 share, not directly disclosed for 2025.</t>
        </is>
      </c>
    </row>
    <row r="8" ht="18" customHeight="1">
      <c r="A8" s="5" t="inlineStr">
        <is>
          <t>Saudi Arabia</t>
        </is>
      </c>
      <c r="B8" s="5" t="inlineStr">
        <is>
          <t>SAU</t>
        </is>
      </c>
      <c r="C8" s="8">
        <f>Corridor_Evidence!N8/Corridor_Evidence!N$32</f>
        <v/>
      </c>
      <c r="D8" s="6">
        <f>C8*India_Total_YOY!O$5</f>
        <v/>
      </c>
      <c r="E8" s="8">
        <f>Corridor_Evidence!O8/Corridor_Evidence!O$32</f>
        <v/>
      </c>
      <c r="F8" s="6">
        <f>E8*India_Total_YOY!P$5</f>
        <v/>
      </c>
      <c r="G8" s="8">
        <f>Corridor_Evidence!P8/Corridor_Evidence!P$32</f>
        <v/>
      </c>
      <c r="H8" s="6">
        <f>G8*India_Total_YOY!Q$5</f>
        <v/>
      </c>
      <c r="I8" s="8">
        <f>Corridor_Evidence!Q8/Corridor_Evidence!Q$32</f>
        <v/>
      </c>
      <c r="J8" s="6">
        <f>I8*India_Total_YOY!R$5</f>
        <v/>
      </c>
      <c r="K8" s="8">
        <f>Corridor_Evidence!R8/Corridor_Evidence!R$32</f>
        <v/>
      </c>
      <c r="L8" s="6">
        <f>K8*India_Total_YOY!S$5</f>
        <v/>
      </c>
      <c r="M8" s="8">
        <f>Corridor_Evidence!S8/Corridor_Evidence!S$32</f>
        <v/>
      </c>
      <c r="N8" s="6">
        <f>M8*India_Total_YOY!T$5</f>
        <v/>
      </c>
      <c r="O8" s="12" t="inlineStr">
        <is>
          <t>A</t>
        </is>
      </c>
      <c r="P8" s="5" t="inlineStr">
        <is>
          <t>RBI March 2025 Bulletin Table 1</t>
        </is>
      </c>
      <c r="Q8" s="5" t="inlineStr">
        <is>
          <t>GCC Core</t>
        </is>
      </c>
      <c r="R8" s="5" t="inlineStr">
        <is>
          <t>Corridor sizing / investor targeting</t>
        </is>
      </c>
      <c r="S8" s="5" t="inlineStr">
        <is>
          <t>2025 share is estimated from RBI 2023-24 share, not directly disclosed for 2025.</t>
        </is>
      </c>
    </row>
    <row r="9" ht="18" customHeight="1">
      <c r="A9" s="5" t="inlineStr">
        <is>
          <t>Singapore</t>
        </is>
      </c>
      <c r="B9" s="5" t="inlineStr">
        <is>
          <t>SGP</t>
        </is>
      </c>
      <c r="C9" s="8">
        <f>Corridor_Evidence!N9/Corridor_Evidence!N$32</f>
        <v/>
      </c>
      <c r="D9" s="6">
        <f>C9*India_Total_YOY!O$5</f>
        <v/>
      </c>
      <c r="E9" s="8">
        <f>Corridor_Evidence!O9/Corridor_Evidence!O$32</f>
        <v/>
      </c>
      <c r="F9" s="6">
        <f>E9*India_Total_YOY!P$5</f>
        <v/>
      </c>
      <c r="G9" s="8">
        <f>Corridor_Evidence!P9/Corridor_Evidence!P$32</f>
        <v/>
      </c>
      <c r="H9" s="6">
        <f>G9*India_Total_YOY!Q$5</f>
        <v/>
      </c>
      <c r="I9" s="8">
        <f>Corridor_Evidence!Q9/Corridor_Evidence!Q$32</f>
        <v/>
      </c>
      <c r="J9" s="6">
        <f>I9*India_Total_YOY!R$5</f>
        <v/>
      </c>
      <c r="K9" s="8">
        <f>Corridor_Evidence!R9/Corridor_Evidence!R$32</f>
        <v/>
      </c>
      <c r="L9" s="6">
        <f>K9*India_Total_YOY!S$5</f>
        <v/>
      </c>
      <c r="M9" s="8">
        <f>Corridor_Evidence!S9/Corridor_Evidence!S$32</f>
        <v/>
      </c>
      <c r="N9" s="6">
        <f>M9*India_Total_YOY!T$5</f>
        <v/>
      </c>
      <c r="O9" s="12" t="inlineStr">
        <is>
          <t>A</t>
        </is>
      </c>
      <c r="P9" s="5" t="inlineStr">
        <is>
          <t>RBI March 2025 Bulletin Table 1</t>
        </is>
      </c>
      <c r="Q9" s="5" t="inlineStr">
        <is>
          <t>Advanced Asia</t>
        </is>
      </c>
      <c r="R9" s="5" t="inlineStr">
        <is>
          <t>Corridor sizing / investor targeting</t>
        </is>
      </c>
      <c r="S9" s="5" t="inlineStr">
        <is>
          <t>2025 share is estimated from RBI 2023-24 share, not directly disclosed for 2025.</t>
        </is>
      </c>
    </row>
    <row r="10" ht="18" customHeight="1">
      <c r="A10" s="5" t="inlineStr">
        <is>
          <t>Qatar</t>
        </is>
      </c>
      <c r="B10" s="5" t="inlineStr">
        <is>
          <t>QAT</t>
        </is>
      </c>
      <c r="C10" s="8">
        <f>Corridor_Evidence!N10/Corridor_Evidence!N$32</f>
        <v/>
      </c>
      <c r="D10" s="6">
        <f>C10*India_Total_YOY!O$5</f>
        <v/>
      </c>
      <c r="E10" s="8">
        <f>Corridor_Evidence!O10/Corridor_Evidence!O$32</f>
        <v/>
      </c>
      <c r="F10" s="6">
        <f>E10*India_Total_YOY!P$5</f>
        <v/>
      </c>
      <c r="G10" s="8">
        <f>Corridor_Evidence!P10/Corridor_Evidence!P$32</f>
        <v/>
      </c>
      <c r="H10" s="6">
        <f>G10*India_Total_YOY!Q$5</f>
        <v/>
      </c>
      <c r="I10" s="8">
        <f>Corridor_Evidence!Q10/Corridor_Evidence!Q$32</f>
        <v/>
      </c>
      <c r="J10" s="6">
        <f>I10*India_Total_YOY!R$5</f>
        <v/>
      </c>
      <c r="K10" s="8">
        <f>Corridor_Evidence!R10/Corridor_Evidence!R$32</f>
        <v/>
      </c>
      <c r="L10" s="6">
        <f>K10*India_Total_YOY!S$5</f>
        <v/>
      </c>
      <c r="M10" s="8">
        <f>Corridor_Evidence!S10/Corridor_Evidence!S$32</f>
        <v/>
      </c>
      <c r="N10" s="6">
        <f>M10*India_Total_YOY!T$5</f>
        <v/>
      </c>
      <c r="O10" s="12" t="inlineStr">
        <is>
          <t>A</t>
        </is>
      </c>
      <c r="P10" s="5" t="inlineStr">
        <is>
          <t>RBI March 2025 Bulletin Table 1</t>
        </is>
      </c>
      <c r="Q10" s="5" t="inlineStr">
        <is>
          <t>GCC Core</t>
        </is>
      </c>
      <c r="R10" s="5" t="inlineStr">
        <is>
          <t>Corridor sizing / investor targeting</t>
        </is>
      </c>
      <c r="S10" s="5" t="inlineStr">
        <is>
          <t>2025 share is estimated from RBI 2023-24 share, not directly disclosed for 2025.</t>
        </is>
      </c>
    </row>
    <row r="11" ht="18" customHeight="1">
      <c r="A11" s="5" t="inlineStr">
        <is>
          <t>Kuwait</t>
        </is>
      </c>
      <c r="B11" s="5" t="inlineStr">
        <is>
          <t>KWT</t>
        </is>
      </c>
      <c r="C11" s="8">
        <f>Corridor_Evidence!N11/Corridor_Evidence!N$32</f>
        <v/>
      </c>
      <c r="D11" s="6">
        <f>C11*India_Total_YOY!O$5</f>
        <v/>
      </c>
      <c r="E11" s="8">
        <f>Corridor_Evidence!O11/Corridor_Evidence!O$32</f>
        <v/>
      </c>
      <c r="F11" s="6">
        <f>E11*India_Total_YOY!P$5</f>
        <v/>
      </c>
      <c r="G11" s="8">
        <f>Corridor_Evidence!P11/Corridor_Evidence!P$32</f>
        <v/>
      </c>
      <c r="H11" s="6">
        <f>G11*India_Total_YOY!Q$5</f>
        <v/>
      </c>
      <c r="I11" s="8">
        <f>Corridor_Evidence!Q11/Corridor_Evidence!Q$32</f>
        <v/>
      </c>
      <c r="J11" s="6">
        <f>I11*India_Total_YOY!R$5</f>
        <v/>
      </c>
      <c r="K11" s="8">
        <f>Corridor_Evidence!R11/Corridor_Evidence!R$32</f>
        <v/>
      </c>
      <c r="L11" s="6">
        <f>K11*India_Total_YOY!S$5</f>
        <v/>
      </c>
      <c r="M11" s="8">
        <f>Corridor_Evidence!S11/Corridor_Evidence!S$32</f>
        <v/>
      </c>
      <c r="N11" s="6">
        <f>M11*India_Total_YOY!T$5</f>
        <v/>
      </c>
      <c r="O11" s="12" t="inlineStr">
        <is>
          <t>A</t>
        </is>
      </c>
      <c r="P11" s="5" t="inlineStr">
        <is>
          <t>RBI March 2025 Bulletin Table 1</t>
        </is>
      </c>
      <c r="Q11" s="5" t="inlineStr">
        <is>
          <t>GCC Core</t>
        </is>
      </c>
      <c r="R11" s="5" t="inlineStr">
        <is>
          <t>Corridor sizing / investor targeting</t>
        </is>
      </c>
      <c r="S11" s="5" t="inlineStr">
        <is>
          <t>2025 share is estimated from RBI 2023-24 share, not directly disclosed for 2025.</t>
        </is>
      </c>
    </row>
    <row r="12" ht="18" customHeight="1">
      <c r="A12" s="5" t="inlineStr">
        <is>
          <t>Canada</t>
        </is>
      </c>
      <c r="B12" s="5" t="inlineStr">
        <is>
          <t>CAN</t>
        </is>
      </c>
      <c r="C12" s="8">
        <f>Corridor_Evidence!N12/Corridor_Evidence!N$32</f>
        <v/>
      </c>
      <c r="D12" s="6">
        <f>C12*India_Total_YOY!O$5</f>
        <v/>
      </c>
      <c r="E12" s="8">
        <f>Corridor_Evidence!O12/Corridor_Evidence!O$32</f>
        <v/>
      </c>
      <c r="F12" s="6">
        <f>E12*India_Total_YOY!P$5</f>
        <v/>
      </c>
      <c r="G12" s="8">
        <f>Corridor_Evidence!P12/Corridor_Evidence!P$32</f>
        <v/>
      </c>
      <c r="H12" s="6">
        <f>G12*India_Total_YOY!Q$5</f>
        <v/>
      </c>
      <c r="I12" s="8">
        <f>Corridor_Evidence!Q12/Corridor_Evidence!Q$32</f>
        <v/>
      </c>
      <c r="J12" s="6">
        <f>I12*India_Total_YOY!R$5</f>
        <v/>
      </c>
      <c r="K12" s="8">
        <f>Corridor_Evidence!R12/Corridor_Evidence!R$32</f>
        <v/>
      </c>
      <c r="L12" s="6">
        <f>K12*India_Total_YOY!S$5</f>
        <v/>
      </c>
      <c r="M12" s="8">
        <f>Corridor_Evidence!S12/Corridor_Evidence!S$32</f>
        <v/>
      </c>
      <c r="N12" s="6">
        <f>M12*India_Total_YOY!T$5</f>
        <v/>
      </c>
      <c r="O12" s="12" t="inlineStr">
        <is>
          <t>A</t>
        </is>
      </c>
      <c r="P12" s="5" t="inlineStr">
        <is>
          <t>RBI March 2025 Bulletin Table 1</t>
        </is>
      </c>
      <c r="Q12" s="5" t="inlineStr">
        <is>
          <t>Advanced Economy Core</t>
        </is>
      </c>
      <c r="R12" s="5" t="inlineStr">
        <is>
          <t>Corridor sizing / investor targeting</t>
        </is>
      </c>
      <c r="S12" s="5" t="inlineStr">
        <is>
          <t>2025 share is estimated from RBI 2023-24 share, not directly disclosed for 2025.</t>
        </is>
      </c>
    </row>
    <row r="13" ht="18" customHeight="1">
      <c r="A13" s="5" t="inlineStr">
        <is>
          <t>Oman</t>
        </is>
      </c>
      <c r="B13" s="5" t="inlineStr">
        <is>
          <t>OMN</t>
        </is>
      </c>
      <c r="C13" s="8">
        <f>Corridor_Evidence!N13/Corridor_Evidence!N$32</f>
        <v/>
      </c>
      <c r="D13" s="6">
        <f>C13*India_Total_YOY!O$5</f>
        <v/>
      </c>
      <c r="E13" s="8">
        <f>Corridor_Evidence!O13/Corridor_Evidence!O$32</f>
        <v/>
      </c>
      <c r="F13" s="6">
        <f>E13*India_Total_YOY!P$5</f>
        <v/>
      </c>
      <c r="G13" s="8">
        <f>Corridor_Evidence!P13/Corridor_Evidence!P$32</f>
        <v/>
      </c>
      <c r="H13" s="6">
        <f>G13*India_Total_YOY!Q$5</f>
        <v/>
      </c>
      <c r="I13" s="8">
        <f>Corridor_Evidence!Q13/Corridor_Evidence!Q$32</f>
        <v/>
      </c>
      <c r="J13" s="6">
        <f>I13*India_Total_YOY!R$5</f>
        <v/>
      </c>
      <c r="K13" s="8">
        <f>Corridor_Evidence!R13/Corridor_Evidence!R$32</f>
        <v/>
      </c>
      <c r="L13" s="6">
        <f>K13*India_Total_YOY!S$5</f>
        <v/>
      </c>
      <c r="M13" s="8">
        <f>Corridor_Evidence!S13/Corridor_Evidence!S$32</f>
        <v/>
      </c>
      <c r="N13" s="6">
        <f>M13*India_Total_YOY!T$5</f>
        <v/>
      </c>
      <c r="O13" s="12" t="inlineStr">
        <is>
          <t>A</t>
        </is>
      </c>
      <c r="P13" s="5" t="inlineStr">
        <is>
          <t>RBI March 2025 Bulletin Table 1</t>
        </is>
      </c>
      <c r="Q13" s="5" t="inlineStr">
        <is>
          <t>GCC Core</t>
        </is>
      </c>
      <c r="R13" s="5" t="inlineStr">
        <is>
          <t>Corridor sizing / investor targeting</t>
        </is>
      </c>
      <c r="S13" s="5" t="inlineStr">
        <is>
          <t>2025 share is estimated from RBI 2023-24 share, not directly disclosed for 2025.</t>
        </is>
      </c>
    </row>
    <row r="14" ht="18" customHeight="1">
      <c r="A14" s="5" t="inlineStr">
        <is>
          <t>Australia</t>
        </is>
      </c>
      <c r="B14" s="5" t="inlineStr">
        <is>
          <t>AUS</t>
        </is>
      </c>
      <c r="C14" s="8">
        <f>Corridor_Evidence!N14/Corridor_Evidence!N$32</f>
        <v/>
      </c>
      <c r="D14" s="6">
        <f>C14*India_Total_YOY!O$5</f>
        <v/>
      </c>
      <c r="E14" s="8">
        <f>Corridor_Evidence!O14/Corridor_Evidence!O$32</f>
        <v/>
      </c>
      <c r="F14" s="6">
        <f>E14*India_Total_YOY!P$5</f>
        <v/>
      </c>
      <c r="G14" s="8">
        <f>Corridor_Evidence!P14/Corridor_Evidence!P$32</f>
        <v/>
      </c>
      <c r="H14" s="6">
        <f>G14*India_Total_YOY!Q$5</f>
        <v/>
      </c>
      <c r="I14" s="8">
        <f>Corridor_Evidence!Q14/Corridor_Evidence!Q$32</f>
        <v/>
      </c>
      <c r="J14" s="6">
        <f>I14*India_Total_YOY!R$5</f>
        <v/>
      </c>
      <c r="K14" s="8">
        <f>Corridor_Evidence!R14/Corridor_Evidence!R$32</f>
        <v/>
      </c>
      <c r="L14" s="6">
        <f>K14*India_Total_YOY!S$5</f>
        <v/>
      </c>
      <c r="M14" s="8">
        <f>Corridor_Evidence!S14/Corridor_Evidence!S$32</f>
        <v/>
      </c>
      <c r="N14" s="6">
        <f>M14*India_Total_YOY!T$5</f>
        <v/>
      </c>
      <c r="O14" s="12" t="inlineStr">
        <is>
          <t>A</t>
        </is>
      </c>
      <c r="P14" s="5" t="inlineStr">
        <is>
          <t>RBI March 2025 Bulletin Table 1</t>
        </is>
      </c>
      <c r="Q14" s="5" t="inlineStr">
        <is>
          <t>Advanced Economy Core</t>
        </is>
      </c>
      <c r="R14" s="5" t="inlineStr">
        <is>
          <t>Corridor sizing / investor targeting</t>
        </is>
      </c>
      <c r="S14" s="5" t="inlineStr">
        <is>
          <t>2025 share is estimated from RBI 2023-24 share, not directly disclosed for 2025.</t>
        </is>
      </c>
    </row>
    <row r="15" ht="18" customHeight="1">
      <c r="A15" s="5" t="inlineStr">
        <is>
          <t>Bahrain</t>
        </is>
      </c>
      <c r="B15" s="5" t="inlineStr">
        <is>
          <t>BHR</t>
        </is>
      </c>
      <c r="C15" s="8">
        <f>Corridor_Evidence!N15/Corridor_Evidence!N$32</f>
        <v/>
      </c>
      <c r="D15" s="6">
        <f>C15*India_Total_YOY!O$5</f>
        <v/>
      </c>
      <c r="E15" s="8">
        <f>Corridor_Evidence!O15/Corridor_Evidence!O$32</f>
        <v/>
      </c>
      <c r="F15" s="6">
        <f>E15*India_Total_YOY!P$5</f>
        <v/>
      </c>
      <c r="G15" s="8">
        <f>Corridor_Evidence!P15/Corridor_Evidence!P$32</f>
        <v/>
      </c>
      <c r="H15" s="6">
        <f>G15*India_Total_YOY!Q$5</f>
        <v/>
      </c>
      <c r="I15" s="8">
        <f>Corridor_Evidence!Q15/Corridor_Evidence!Q$32</f>
        <v/>
      </c>
      <c r="J15" s="6">
        <f>I15*India_Total_YOY!R$5</f>
        <v/>
      </c>
      <c r="K15" s="8">
        <f>Corridor_Evidence!R15/Corridor_Evidence!R$32</f>
        <v/>
      </c>
      <c r="L15" s="6">
        <f>K15*India_Total_YOY!S$5</f>
        <v/>
      </c>
      <c r="M15" s="8">
        <f>Corridor_Evidence!S15/Corridor_Evidence!S$32</f>
        <v/>
      </c>
      <c r="N15" s="6">
        <f>M15*India_Total_YOY!T$5</f>
        <v/>
      </c>
      <c r="O15" s="12" t="inlineStr">
        <is>
          <t>A</t>
        </is>
      </c>
      <c r="P15" s="5" t="inlineStr">
        <is>
          <t>RBI March 2025 Bulletin Table 1</t>
        </is>
      </c>
      <c r="Q15" s="5" t="inlineStr">
        <is>
          <t>GCC Core</t>
        </is>
      </c>
      <c r="R15" s="5" t="inlineStr">
        <is>
          <t>Corridor sizing / investor targeting</t>
        </is>
      </c>
      <c r="S15" s="5" t="inlineStr">
        <is>
          <t>2025 share is estimated from RBI 2023-24 share, not directly disclosed for 2025.</t>
        </is>
      </c>
    </row>
    <row r="16" ht="18" customHeight="1">
      <c r="A16" s="5" t="inlineStr">
        <is>
          <t>Hong Kong</t>
        </is>
      </c>
      <c r="B16" s="5" t="inlineStr">
        <is>
          <t>HKG</t>
        </is>
      </c>
      <c r="C16" s="8">
        <f>Corridor_Evidence!N16/Corridor_Evidence!N$32</f>
        <v/>
      </c>
      <c r="D16" s="6">
        <f>C16*India_Total_YOY!O$5</f>
        <v/>
      </c>
      <c r="E16" s="8">
        <f>Corridor_Evidence!O16/Corridor_Evidence!O$32</f>
        <v/>
      </c>
      <c r="F16" s="6">
        <f>E16*India_Total_YOY!P$5</f>
        <v/>
      </c>
      <c r="G16" s="8">
        <f>Corridor_Evidence!P16/Corridor_Evidence!P$32</f>
        <v/>
      </c>
      <c r="H16" s="6">
        <f>G16*India_Total_YOY!Q$5</f>
        <v/>
      </c>
      <c r="I16" s="8">
        <f>Corridor_Evidence!Q16/Corridor_Evidence!Q$32</f>
        <v/>
      </c>
      <c r="J16" s="6">
        <f>I16*India_Total_YOY!R$5</f>
        <v/>
      </c>
      <c r="K16" s="8">
        <f>Corridor_Evidence!R16/Corridor_Evidence!R$32</f>
        <v/>
      </c>
      <c r="L16" s="6">
        <f>K16*India_Total_YOY!S$5</f>
        <v/>
      </c>
      <c r="M16" s="8">
        <f>Corridor_Evidence!S16/Corridor_Evidence!S$32</f>
        <v/>
      </c>
      <c r="N16" s="6">
        <f>M16*India_Total_YOY!T$5</f>
        <v/>
      </c>
      <c r="O16" s="13" t="inlineStr">
        <is>
          <t>B</t>
        </is>
      </c>
      <c r="P16" s="5" t="inlineStr">
        <is>
          <t>RBI March 2025 Bulletin Table 1</t>
        </is>
      </c>
      <c r="Q16" s="5" t="inlineStr">
        <is>
          <t>Advanced Asia</t>
        </is>
      </c>
      <c r="R16" s="5" t="inlineStr">
        <is>
          <t>Corridor sizing / investor targeting</t>
        </is>
      </c>
      <c r="S16" s="5" t="inlineStr">
        <is>
          <t>2025 share is estimated from RBI 2023-24 share, not directly disclosed for 2025.</t>
        </is>
      </c>
    </row>
    <row r="17" ht="18" customHeight="1">
      <c r="A17" s="5" t="inlineStr">
        <is>
          <t>Germany</t>
        </is>
      </c>
      <c r="B17" s="5" t="inlineStr">
        <is>
          <t>DEU</t>
        </is>
      </c>
      <c r="C17" s="8">
        <f>Corridor_Evidence!N17/Corridor_Evidence!N$32</f>
        <v/>
      </c>
      <c r="D17" s="6">
        <f>C17*India_Total_YOY!O$5</f>
        <v/>
      </c>
      <c r="E17" s="8">
        <f>Corridor_Evidence!O17/Corridor_Evidence!O$32</f>
        <v/>
      </c>
      <c r="F17" s="6">
        <f>E17*India_Total_YOY!P$5</f>
        <v/>
      </c>
      <c r="G17" s="8">
        <f>Corridor_Evidence!P17/Corridor_Evidence!P$32</f>
        <v/>
      </c>
      <c r="H17" s="6">
        <f>G17*India_Total_YOY!Q$5</f>
        <v/>
      </c>
      <c r="I17" s="8">
        <f>Corridor_Evidence!Q17/Corridor_Evidence!Q$32</f>
        <v/>
      </c>
      <c r="J17" s="6">
        <f>I17*India_Total_YOY!R$5</f>
        <v/>
      </c>
      <c r="K17" s="8">
        <f>Corridor_Evidence!R17/Corridor_Evidence!R$32</f>
        <v/>
      </c>
      <c r="L17" s="6">
        <f>K17*India_Total_YOY!S$5</f>
        <v/>
      </c>
      <c r="M17" s="8">
        <f>Corridor_Evidence!S17/Corridor_Evidence!S$32</f>
        <v/>
      </c>
      <c r="N17" s="6">
        <f>M17*India_Total_YOY!T$5</f>
        <v/>
      </c>
      <c r="O17" s="13" t="inlineStr">
        <is>
          <t>B</t>
        </is>
      </c>
      <c r="P17" s="5" t="inlineStr">
        <is>
          <t>RBI March 2025 Bulletin Table 1</t>
        </is>
      </c>
      <c r="Q17" s="5" t="inlineStr">
        <is>
          <t>OECD Europe</t>
        </is>
      </c>
      <c r="R17" s="5" t="inlineStr">
        <is>
          <t>Corridor sizing / investor targeting</t>
        </is>
      </c>
      <c r="S17" s="5" t="inlineStr">
        <is>
          <t>2025 share is estimated from RBI 2023-24 share, not directly disclosed for 2025.</t>
        </is>
      </c>
    </row>
    <row r="18" ht="18" customHeight="1">
      <c r="A18" s="5" t="inlineStr">
        <is>
          <t>Malaysia</t>
        </is>
      </c>
      <c r="B18" s="5" t="inlineStr">
        <is>
          <t>MYS</t>
        </is>
      </c>
      <c r="C18" s="8">
        <f>Corridor_Evidence!N18/Corridor_Evidence!N$32</f>
        <v/>
      </c>
      <c r="D18" s="6">
        <f>C18*India_Total_YOY!O$5</f>
        <v/>
      </c>
      <c r="E18" s="8">
        <f>Corridor_Evidence!O18/Corridor_Evidence!O$32</f>
        <v/>
      </c>
      <c r="F18" s="6">
        <f>E18*India_Total_YOY!P$5</f>
        <v/>
      </c>
      <c r="G18" s="8">
        <f>Corridor_Evidence!P18/Corridor_Evidence!P$32</f>
        <v/>
      </c>
      <c r="H18" s="6">
        <f>G18*India_Total_YOY!Q$5</f>
        <v/>
      </c>
      <c r="I18" s="8">
        <f>Corridor_Evidence!Q18/Corridor_Evidence!Q$32</f>
        <v/>
      </c>
      <c r="J18" s="6">
        <f>I18*India_Total_YOY!R$5</f>
        <v/>
      </c>
      <c r="K18" s="8">
        <f>Corridor_Evidence!R18/Corridor_Evidence!R$32</f>
        <v/>
      </c>
      <c r="L18" s="6">
        <f>K18*India_Total_YOY!S$5</f>
        <v/>
      </c>
      <c r="M18" s="8">
        <f>Corridor_Evidence!S18/Corridor_Evidence!S$32</f>
        <v/>
      </c>
      <c r="N18" s="6">
        <f>M18*India_Total_YOY!T$5</f>
        <v/>
      </c>
      <c r="O18" s="13" t="inlineStr">
        <is>
          <t>B</t>
        </is>
      </c>
      <c r="P18" s="5" t="inlineStr">
        <is>
          <t>RBI March 2025 Bulletin Table 1</t>
        </is>
      </c>
      <c r="Q18" s="5" t="inlineStr">
        <is>
          <t>Asia Adjacent</t>
        </is>
      </c>
      <c r="R18" s="5" t="inlineStr">
        <is>
          <t>Corridor sizing / investor targeting</t>
        </is>
      </c>
      <c r="S18" s="5" t="inlineStr">
        <is>
          <t>2025 share is estimated from RBI 2023-24 share, not directly disclosed for 2025.</t>
        </is>
      </c>
    </row>
    <row r="19" ht="18" customHeight="1">
      <c r="A19" s="5" t="inlineStr">
        <is>
          <t>Netherlands</t>
        </is>
      </c>
      <c r="B19" s="5" t="inlineStr">
        <is>
          <t>NLD</t>
        </is>
      </c>
      <c r="C19" s="8">
        <f>Corridor_Evidence!N19/Corridor_Evidence!N$32</f>
        <v/>
      </c>
      <c r="D19" s="6">
        <f>C19*India_Total_YOY!O$5</f>
        <v/>
      </c>
      <c r="E19" s="8">
        <f>Corridor_Evidence!O19/Corridor_Evidence!O$32</f>
        <v/>
      </c>
      <c r="F19" s="6">
        <f>E19*India_Total_YOY!P$5</f>
        <v/>
      </c>
      <c r="G19" s="8">
        <f>Corridor_Evidence!P19/Corridor_Evidence!P$32</f>
        <v/>
      </c>
      <c r="H19" s="6">
        <f>G19*India_Total_YOY!Q$5</f>
        <v/>
      </c>
      <c r="I19" s="8">
        <f>Corridor_Evidence!Q19/Corridor_Evidence!Q$32</f>
        <v/>
      </c>
      <c r="J19" s="6">
        <f>I19*India_Total_YOY!R$5</f>
        <v/>
      </c>
      <c r="K19" s="8">
        <f>Corridor_Evidence!R19/Corridor_Evidence!R$32</f>
        <v/>
      </c>
      <c r="L19" s="6">
        <f>K19*India_Total_YOY!S$5</f>
        <v/>
      </c>
      <c r="M19" s="8">
        <f>Corridor_Evidence!S19/Corridor_Evidence!S$32</f>
        <v/>
      </c>
      <c r="N19" s="6">
        <f>M19*India_Total_YOY!T$5</f>
        <v/>
      </c>
      <c r="O19" s="13" t="inlineStr">
        <is>
          <t>B</t>
        </is>
      </c>
      <c r="P19" s="5" t="inlineStr">
        <is>
          <t>RBI March 2025 Bulletin Table 1</t>
        </is>
      </c>
      <c r="Q19" s="5" t="inlineStr">
        <is>
          <t>OECD Europe</t>
        </is>
      </c>
      <c r="R19" s="5" t="inlineStr">
        <is>
          <t>Corridor sizing / investor targeting</t>
        </is>
      </c>
      <c r="S19" s="5" t="inlineStr">
        <is>
          <t>2025 share is estimated from RBI 2023-24 share, not directly disclosed for 2025.</t>
        </is>
      </c>
    </row>
    <row r="20" ht="18" customHeight="1">
      <c r="A20" s="5" t="inlineStr">
        <is>
          <t>New Zealand</t>
        </is>
      </c>
      <c r="B20" s="5" t="inlineStr">
        <is>
          <t>NZL</t>
        </is>
      </c>
      <c r="C20" s="8">
        <f>Corridor_Evidence!N20/Corridor_Evidence!N$32</f>
        <v/>
      </c>
      <c r="D20" s="6">
        <f>C20*India_Total_YOY!O$5</f>
        <v/>
      </c>
      <c r="E20" s="8">
        <f>Corridor_Evidence!O20/Corridor_Evidence!O$32</f>
        <v/>
      </c>
      <c r="F20" s="6">
        <f>E20*India_Total_YOY!P$5</f>
        <v/>
      </c>
      <c r="G20" s="8">
        <f>Corridor_Evidence!P20/Corridor_Evidence!P$32</f>
        <v/>
      </c>
      <c r="H20" s="6">
        <f>G20*India_Total_YOY!Q$5</f>
        <v/>
      </c>
      <c r="I20" s="8">
        <f>Corridor_Evidence!Q20/Corridor_Evidence!Q$32</f>
        <v/>
      </c>
      <c r="J20" s="6">
        <f>I20*India_Total_YOY!R$5</f>
        <v/>
      </c>
      <c r="K20" s="8">
        <f>Corridor_Evidence!R20/Corridor_Evidence!R$32</f>
        <v/>
      </c>
      <c r="L20" s="6">
        <f>K20*India_Total_YOY!S$5</f>
        <v/>
      </c>
      <c r="M20" s="8">
        <f>Corridor_Evidence!S20/Corridor_Evidence!S$32</f>
        <v/>
      </c>
      <c r="N20" s="6">
        <f>M20*India_Total_YOY!T$5</f>
        <v/>
      </c>
      <c r="O20" s="13" t="inlineStr">
        <is>
          <t>B</t>
        </is>
      </c>
      <c r="P20" s="5" t="inlineStr">
        <is>
          <t>RBI March 2025 Bulletin Table 1</t>
        </is>
      </c>
      <c r="Q20" s="5" t="inlineStr">
        <is>
          <t>OECD Long Tail</t>
        </is>
      </c>
      <c r="R20" s="5" t="inlineStr">
        <is>
          <t>Corridor sizing / investor targeting</t>
        </is>
      </c>
      <c r="S20" s="5" t="inlineStr">
        <is>
          <t>2025 share is estimated from RBI 2023-24 share, not directly disclosed for 2025.</t>
        </is>
      </c>
    </row>
    <row r="21" ht="18" customHeight="1">
      <c r="A21" s="5" t="inlineStr">
        <is>
          <t>Belgium</t>
        </is>
      </c>
      <c r="B21" s="5" t="inlineStr">
        <is>
          <t>BEL</t>
        </is>
      </c>
      <c r="C21" s="8">
        <f>Corridor_Evidence!N21/Corridor_Evidence!N$32</f>
        <v/>
      </c>
      <c r="D21" s="6">
        <f>C21*India_Total_YOY!O$5</f>
        <v/>
      </c>
      <c r="E21" s="8">
        <f>Corridor_Evidence!O21/Corridor_Evidence!O$32</f>
        <v/>
      </c>
      <c r="F21" s="6">
        <f>E21*India_Total_YOY!P$5</f>
        <v/>
      </c>
      <c r="G21" s="8">
        <f>Corridor_Evidence!P21/Corridor_Evidence!P$32</f>
        <v/>
      </c>
      <c r="H21" s="6">
        <f>G21*India_Total_YOY!Q$5</f>
        <v/>
      </c>
      <c r="I21" s="8">
        <f>Corridor_Evidence!Q21/Corridor_Evidence!Q$32</f>
        <v/>
      </c>
      <c r="J21" s="6">
        <f>I21*India_Total_YOY!R$5</f>
        <v/>
      </c>
      <c r="K21" s="8">
        <f>Corridor_Evidence!R21/Corridor_Evidence!R$32</f>
        <v/>
      </c>
      <c r="L21" s="6">
        <f>K21*India_Total_YOY!S$5</f>
        <v/>
      </c>
      <c r="M21" s="8">
        <f>Corridor_Evidence!S21/Corridor_Evidence!S$32</f>
        <v/>
      </c>
      <c r="N21" s="6">
        <f>M21*India_Total_YOY!T$5</f>
        <v/>
      </c>
      <c r="O21" s="13" t="inlineStr">
        <is>
          <t>B</t>
        </is>
      </c>
      <c r="P21" s="5" t="inlineStr">
        <is>
          <t>RBI March 2025 Bulletin Table 1</t>
        </is>
      </c>
      <c r="Q21" s="5" t="inlineStr">
        <is>
          <t>OECD Europe</t>
        </is>
      </c>
      <c r="R21" s="5" t="inlineStr">
        <is>
          <t>Corridor sizing / investor targeting</t>
        </is>
      </c>
      <c r="S21" s="5" t="inlineStr">
        <is>
          <t>2025 share is estimated from RBI 2023-24 share, not directly disclosed for 2025.</t>
        </is>
      </c>
    </row>
    <row r="22" ht="18" customHeight="1">
      <c r="A22" s="5" t="inlineStr">
        <is>
          <t>Ireland</t>
        </is>
      </c>
      <c r="B22" s="5" t="inlineStr">
        <is>
          <t>IRL</t>
        </is>
      </c>
      <c r="C22" s="8">
        <f>Corridor_Evidence!N22/Corridor_Evidence!N$32</f>
        <v/>
      </c>
      <c r="D22" s="6">
        <f>C22*India_Total_YOY!O$5</f>
        <v/>
      </c>
      <c r="E22" s="8">
        <f>Corridor_Evidence!O22/Corridor_Evidence!O$32</f>
        <v/>
      </c>
      <c r="F22" s="6">
        <f>E22*India_Total_YOY!P$5</f>
        <v/>
      </c>
      <c r="G22" s="8">
        <f>Corridor_Evidence!P22/Corridor_Evidence!P$32</f>
        <v/>
      </c>
      <c r="H22" s="6">
        <f>G22*India_Total_YOY!Q$5</f>
        <v/>
      </c>
      <c r="I22" s="8">
        <f>Corridor_Evidence!Q22/Corridor_Evidence!Q$32</f>
        <v/>
      </c>
      <c r="J22" s="6">
        <f>I22*India_Total_YOY!R$5</f>
        <v/>
      </c>
      <c r="K22" s="8">
        <f>Corridor_Evidence!R22/Corridor_Evidence!R$32</f>
        <v/>
      </c>
      <c r="L22" s="6">
        <f>K22*India_Total_YOY!S$5</f>
        <v/>
      </c>
      <c r="M22" s="8">
        <f>Corridor_Evidence!S22/Corridor_Evidence!S$32</f>
        <v/>
      </c>
      <c r="N22" s="6">
        <f>M22*India_Total_YOY!T$5</f>
        <v/>
      </c>
      <c r="O22" s="13" t="inlineStr">
        <is>
          <t>B</t>
        </is>
      </c>
      <c r="P22" s="5" t="inlineStr">
        <is>
          <t>RBI March 2025 Bulletin Table 1</t>
        </is>
      </c>
      <c r="Q22" s="5" t="inlineStr">
        <is>
          <t>OECD Europe</t>
        </is>
      </c>
      <c r="R22" s="5" t="inlineStr">
        <is>
          <t>Corridor sizing / investor targeting</t>
        </is>
      </c>
      <c r="S22" s="5" t="inlineStr">
        <is>
          <t>2025 share is estimated from RBI 2023-24 share, not directly disclosed for 2025.</t>
        </is>
      </c>
    </row>
    <row r="23" ht="18" customHeight="1">
      <c r="A23" s="5" t="inlineStr">
        <is>
          <t>Switzerland</t>
        </is>
      </c>
      <c r="B23" s="5" t="inlineStr">
        <is>
          <t>CHE</t>
        </is>
      </c>
      <c r="C23" s="8">
        <f>Corridor_Evidence!N23/Corridor_Evidence!N$32</f>
        <v/>
      </c>
      <c r="D23" s="6">
        <f>C23*India_Total_YOY!O$5</f>
        <v/>
      </c>
      <c r="E23" s="8">
        <f>Corridor_Evidence!O23/Corridor_Evidence!O$32</f>
        <v/>
      </c>
      <c r="F23" s="6">
        <f>E23*India_Total_YOY!P$5</f>
        <v/>
      </c>
      <c r="G23" s="8">
        <f>Corridor_Evidence!P23/Corridor_Evidence!P$32</f>
        <v/>
      </c>
      <c r="H23" s="6">
        <f>G23*India_Total_YOY!Q$5</f>
        <v/>
      </c>
      <c r="I23" s="8">
        <f>Corridor_Evidence!Q23/Corridor_Evidence!Q$32</f>
        <v/>
      </c>
      <c r="J23" s="6">
        <f>I23*India_Total_YOY!R$5</f>
        <v/>
      </c>
      <c r="K23" s="8">
        <f>Corridor_Evidence!R23/Corridor_Evidence!R$32</f>
        <v/>
      </c>
      <c r="L23" s="6">
        <f>K23*India_Total_YOY!S$5</f>
        <v/>
      </c>
      <c r="M23" s="8">
        <f>Corridor_Evidence!S23/Corridor_Evidence!S$32</f>
        <v/>
      </c>
      <c r="N23" s="6">
        <f>M23*India_Total_YOY!T$5</f>
        <v/>
      </c>
      <c r="O23" s="13" t="inlineStr">
        <is>
          <t>B</t>
        </is>
      </c>
      <c r="P23" s="5" t="inlineStr">
        <is>
          <t>RBI March 2025 Bulletin Table 1</t>
        </is>
      </c>
      <c r="Q23" s="5" t="inlineStr">
        <is>
          <t>OECD Europe</t>
        </is>
      </c>
      <c r="R23" s="5" t="inlineStr">
        <is>
          <t>Corridor sizing / investor targeting</t>
        </is>
      </c>
      <c r="S23" s="5" t="inlineStr">
        <is>
          <t>2025 share is estimated from RBI 2023-24 share, not directly disclosed for 2025.</t>
        </is>
      </c>
    </row>
    <row r="24" ht="18" customHeight="1">
      <c r="A24" s="5" t="inlineStr">
        <is>
          <t>Japan</t>
        </is>
      </c>
      <c r="B24" s="5" t="inlineStr">
        <is>
          <t>JPN</t>
        </is>
      </c>
      <c r="C24" s="8">
        <f>Corridor_Evidence!N24/Corridor_Evidence!N$32</f>
        <v/>
      </c>
      <c r="D24" s="6">
        <f>C24*India_Total_YOY!O$5</f>
        <v/>
      </c>
      <c r="E24" s="8">
        <f>Corridor_Evidence!O24/Corridor_Evidence!O$32</f>
        <v/>
      </c>
      <c r="F24" s="6">
        <f>E24*India_Total_YOY!P$5</f>
        <v/>
      </c>
      <c r="G24" s="8">
        <f>Corridor_Evidence!P24/Corridor_Evidence!P$32</f>
        <v/>
      </c>
      <c r="H24" s="6">
        <f>G24*India_Total_YOY!Q$5</f>
        <v/>
      </c>
      <c r="I24" s="8">
        <f>Corridor_Evidence!Q24/Corridor_Evidence!Q$32</f>
        <v/>
      </c>
      <c r="J24" s="6">
        <f>I24*India_Total_YOY!R$5</f>
        <v/>
      </c>
      <c r="K24" s="8">
        <f>Corridor_Evidence!R24/Corridor_Evidence!R$32</f>
        <v/>
      </c>
      <c r="L24" s="6">
        <f>K24*India_Total_YOY!S$5</f>
        <v/>
      </c>
      <c r="M24" s="8">
        <f>Corridor_Evidence!S24/Corridor_Evidence!S$32</f>
        <v/>
      </c>
      <c r="N24" s="6">
        <f>M24*India_Total_YOY!T$5</f>
        <v/>
      </c>
      <c r="O24" s="13" t="inlineStr">
        <is>
          <t>B</t>
        </is>
      </c>
      <c r="P24" s="5" t="inlineStr">
        <is>
          <t>RBI March 2025 Bulletin Table 1</t>
        </is>
      </c>
      <c r="Q24" s="5" t="inlineStr">
        <is>
          <t>Advanced Asia</t>
        </is>
      </c>
      <c r="R24" s="5" t="inlineStr">
        <is>
          <t>Corridor sizing / investor targeting</t>
        </is>
      </c>
      <c r="S24" s="5" t="inlineStr">
        <is>
          <t>2025 share is estimated from RBI 2023-24 share, not directly disclosed for 2025.</t>
        </is>
      </c>
    </row>
    <row r="25" ht="18" customHeight="1">
      <c r="A25" s="5" t="inlineStr">
        <is>
          <t>France</t>
        </is>
      </c>
      <c r="B25" s="5" t="inlineStr">
        <is>
          <t>FRA</t>
        </is>
      </c>
      <c r="C25" s="8">
        <f>Corridor_Evidence!N25/Corridor_Evidence!N$32</f>
        <v/>
      </c>
      <c r="D25" s="6">
        <f>C25*India_Total_YOY!O$5</f>
        <v/>
      </c>
      <c r="E25" s="8">
        <f>Corridor_Evidence!O25/Corridor_Evidence!O$32</f>
        <v/>
      </c>
      <c r="F25" s="6">
        <f>E25*India_Total_YOY!P$5</f>
        <v/>
      </c>
      <c r="G25" s="8">
        <f>Corridor_Evidence!P25/Corridor_Evidence!P$32</f>
        <v/>
      </c>
      <c r="H25" s="6">
        <f>G25*India_Total_YOY!Q$5</f>
        <v/>
      </c>
      <c r="I25" s="8">
        <f>Corridor_Evidence!Q25/Corridor_Evidence!Q$32</f>
        <v/>
      </c>
      <c r="J25" s="6">
        <f>I25*India_Total_YOY!R$5</f>
        <v/>
      </c>
      <c r="K25" s="8">
        <f>Corridor_Evidence!R25/Corridor_Evidence!R$32</f>
        <v/>
      </c>
      <c r="L25" s="6">
        <f>K25*India_Total_YOY!S$5</f>
        <v/>
      </c>
      <c r="M25" s="8">
        <f>Corridor_Evidence!S25/Corridor_Evidence!S$32</f>
        <v/>
      </c>
      <c r="N25" s="6">
        <f>M25*India_Total_YOY!T$5</f>
        <v/>
      </c>
      <c r="O25" s="13" t="inlineStr">
        <is>
          <t>B</t>
        </is>
      </c>
      <c r="P25" s="5" t="inlineStr">
        <is>
          <t>RBI March 2025 Bulletin Table 1</t>
        </is>
      </c>
      <c r="Q25" s="5" t="inlineStr">
        <is>
          <t>OECD Europe</t>
        </is>
      </c>
      <c r="R25" s="5" t="inlineStr">
        <is>
          <t>Corridor sizing / investor targeting</t>
        </is>
      </c>
      <c r="S25" s="5" t="inlineStr">
        <is>
          <t>2025 share is estimated from RBI 2023-24 share, not directly disclosed for 2025.</t>
        </is>
      </c>
    </row>
    <row r="26" ht="18" customHeight="1">
      <c r="A26" s="5" t="inlineStr">
        <is>
          <t>Indonesia</t>
        </is>
      </c>
      <c r="B26" s="5" t="inlineStr">
        <is>
          <t>IDN</t>
        </is>
      </c>
      <c r="C26" s="8">
        <f>Corridor_Evidence!N26/Corridor_Evidence!N$32</f>
        <v/>
      </c>
      <c r="D26" s="6">
        <f>C26*India_Total_YOY!O$5</f>
        <v/>
      </c>
      <c r="E26" s="8">
        <f>Corridor_Evidence!O26/Corridor_Evidence!O$32</f>
        <v/>
      </c>
      <c r="F26" s="6">
        <f>E26*India_Total_YOY!P$5</f>
        <v/>
      </c>
      <c r="G26" s="8">
        <f>Corridor_Evidence!P26/Corridor_Evidence!P$32</f>
        <v/>
      </c>
      <c r="H26" s="6">
        <f>G26*India_Total_YOY!Q$5</f>
        <v/>
      </c>
      <c r="I26" s="8">
        <f>Corridor_Evidence!Q26/Corridor_Evidence!Q$32</f>
        <v/>
      </c>
      <c r="J26" s="6">
        <f>I26*India_Total_YOY!R$5</f>
        <v/>
      </c>
      <c r="K26" s="8">
        <f>Corridor_Evidence!R26/Corridor_Evidence!R$32</f>
        <v/>
      </c>
      <c r="L26" s="6">
        <f>K26*India_Total_YOY!S$5</f>
        <v/>
      </c>
      <c r="M26" s="8">
        <f>Corridor_Evidence!S26/Corridor_Evidence!S$32</f>
        <v/>
      </c>
      <c r="N26" s="6">
        <f>M26*India_Total_YOY!T$5</f>
        <v/>
      </c>
      <c r="O26" s="13" t="inlineStr">
        <is>
          <t>B</t>
        </is>
      </c>
      <c r="P26" s="5" t="inlineStr">
        <is>
          <t>RBI March 2025 Bulletin Table 1</t>
        </is>
      </c>
      <c r="Q26" s="5" t="inlineStr">
        <is>
          <t>Asia Adjacent</t>
        </is>
      </c>
      <c r="R26" s="5" t="inlineStr">
        <is>
          <t>Corridor sizing / investor targeting</t>
        </is>
      </c>
      <c r="S26" s="5" t="inlineStr">
        <is>
          <t>2025 share is estimated from RBI 2023-24 share, not directly disclosed for 2025.</t>
        </is>
      </c>
    </row>
    <row r="27" ht="18" customHeight="1">
      <c r="A27" s="5" t="inlineStr">
        <is>
          <t>Thailand</t>
        </is>
      </c>
      <c r="B27" s="5" t="inlineStr">
        <is>
          <t>THA</t>
        </is>
      </c>
      <c r="C27" s="8">
        <f>Corridor_Evidence!N27/Corridor_Evidence!N$32</f>
        <v/>
      </c>
      <c r="D27" s="6">
        <f>C27*India_Total_YOY!O$5</f>
        <v/>
      </c>
      <c r="E27" s="8">
        <f>Corridor_Evidence!O27/Corridor_Evidence!O$32</f>
        <v/>
      </c>
      <c r="F27" s="6">
        <f>E27*India_Total_YOY!P$5</f>
        <v/>
      </c>
      <c r="G27" s="8">
        <f>Corridor_Evidence!P27/Corridor_Evidence!P$32</f>
        <v/>
      </c>
      <c r="H27" s="6">
        <f>G27*India_Total_YOY!Q$5</f>
        <v/>
      </c>
      <c r="I27" s="8">
        <f>Corridor_Evidence!Q27/Corridor_Evidence!Q$32</f>
        <v/>
      </c>
      <c r="J27" s="6">
        <f>I27*India_Total_YOY!R$5</f>
        <v/>
      </c>
      <c r="K27" s="8">
        <f>Corridor_Evidence!R27/Corridor_Evidence!R$32</f>
        <v/>
      </c>
      <c r="L27" s="6">
        <f>K27*India_Total_YOY!S$5</f>
        <v/>
      </c>
      <c r="M27" s="8">
        <f>Corridor_Evidence!S27/Corridor_Evidence!S$32</f>
        <v/>
      </c>
      <c r="N27" s="6">
        <f>M27*India_Total_YOY!T$5</f>
        <v/>
      </c>
      <c r="O27" s="13" t="inlineStr">
        <is>
          <t>B</t>
        </is>
      </c>
      <c r="P27" s="5" t="inlineStr">
        <is>
          <t>RBI March 2025 Bulletin Table 1</t>
        </is>
      </c>
      <c r="Q27" s="5" t="inlineStr">
        <is>
          <t>Asia Adjacent</t>
        </is>
      </c>
      <c r="R27" s="5" t="inlineStr">
        <is>
          <t>Corridor sizing / investor targeting</t>
        </is>
      </c>
      <c r="S27" s="5" t="inlineStr">
        <is>
          <t>2025 share is estimated from RBI 2023-24 share, not directly disclosed for 2025.</t>
        </is>
      </c>
    </row>
    <row r="28" ht="18" customHeight="1">
      <c r="A28" s="5" t="inlineStr">
        <is>
          <t>Italy</t>
        </is>
      </c>
      <c r="B28" s="5" t="inlineStr">
        <is>
          <t>ITA</t>
        </is>
      </c>
      <c r="C28" s="8">
        <f>Corridor_Evidence!N28/Corridor_Evidence!N$32</f>
        <v/>
      </c>
      <c r="D28" s="6">
        <f>C28*India_Total_YOY!O$5</f>
        <v/>
      </c>
      <c r="E28" s="8">
        <f>Corridor_Evidence!O28/Corridor_Evidence!O$32</f>
        <v/>
      </c>
      <c r="F28" s="6">
        <f>E28*India_Total_YOY!P$5</f>
        <v/>
      </c>
      <c r="G28" s="8">
        <f>Corridor_Evidence!P28/Corridor_Evidence!P$32</f>
        <v/>
      </c>
      <c r="H28" s="6">
        <f>G28*India_Total_YOY!Q$5</f>
        <v/>
      </c>
      <c r="I28" s="8">
        <f>Corridor_Evidence!Q28/Corridor_Evidence!Q$32</f>
        <v/>
      </c>
      <c r="J28" s="6">
        <f>I28*India_Total_YOY!R$5</f>
        <v/>
      </c>
      <c r="K28" s="8">
        <f>Corridor_Evidence!R28/Corridor_Evidence!R$32</f>
        <v/>
      </c>
      <c r="L28" s="6">
        <f>K28*India_Total_YOY!S$5</f>
        <v/>
      </c>
      <c r="M28" s="8">
        <f>Corridor_Evidence!S28/Corridor_Evidence!S$32</f>
        <v/>
      </c>
      <c r="N28" s="6">
        <f>M28*India_Total_YOY!T$5</f>
        <v/>
      </c>
      <c r="O28" s="13" t="inlineStr">
        <is>
          <t>B</t>
        </is>
      </c>
      <c r="P28" s="5" t="inlineStr">
        <is>
          <t>RBI March 2025 Bulletin Table 1</t>
        </is>
      </c>
      <c r="Q28" s="5" t="inlineStr">
        <is>
          <t>OECD Europe</t>
        </is>
      </c>
      <c r="R28" s="5" t="inlineStr">
        <is>
          <t>Corridor sizing / investor targeting</t>
        </is>
      </c>
      <c r="S28" s="5" t="inlineStr">
        <is>
          <t>2025 share is estimated from RBI 2023-24 share, not directly disclosed for 2025.</t>
        </is>
      </c>
    </row>
    <row r="29" ht="18" customHeight="1">
      <c r="A29" s="5" t="inlineStr">
        <is>
          <t>South Africa</t>
        </is>
      </c>
      <c r="B29" s="5" t="inlineStr">
        <is>
          <t>ZAF</t>
        </is>
      </c>
      <c r="C29" s="8">
        <f>Corridor_Evidence!N29/Corridor_Evidence!N$32</f>
        <v/>
      </c>
      <c r="D29" s="6">
        <f>C29*India_Total_YOY!O$5</f>
        <v/>
      </c>
      <c r="E29" s="8">
        <f>Corridor_Evidence!O29/Corridor_Evidence!O$32</f>
        <v/>
      </c>
      <c r="F29" s="6">
        <f>E29*India_Total_YOY!P$5</f>
        <v/>
      </c>
      <c r="G29" s="8">
        <f>Corridor_Evidence!P29/Corridor_Evidence!P$32</f>
        <v/>
      </c>
      <c r="H29" s="6">
        <f>G29*India_Total_YOY!Q$5</f>
        <v/>
      </c>
      <c r="I29" s="8">
        <f>Corridor_Evidence!Q29/Corridor_Evidence!Q$32</f>
        <v/>
      </c>
      <c r="J29" s="6">
        <f>I29*India_Total_YOY!R$5</f>
        <v/>
      </c>
      <c r="K29" s="8">
        <f>Corridor_Evidence!R29/Corridor_Evidence!R$32</f>
        <v/>
      </c>
      <c r="L29" s="6">
        <f>K29*India_Total_YOY!S$5</f>
        <v/>
      </c>
      <c r="M29" s="8">
        <f>Corridor_Evidence!S29/Corridor_Evidence!S$32</f>
        <v/>
      </c>
      <c r="N29" s="6">
        <f>M29*India_Total_YOY!T$5</f>
        <v/>
      </c>
      <c r="O29" s="13" t="inlineStr">
        <is>
          <t>B</t>
        </is>
      </c>
      <c r="P29" s="5" t="inlineStr">
        <is>
          <t>RBI March 2025 Bulletin Table 1</t>
        </is>
      </c>
      <c r="Q29" s="5" t="inlineStr">
        <is>
          <t>Africa / Commonwealth</t>
        </is>
      </c>
      <c r="R29" s="5" t="inlineStr">
        <is>
          <t>Corridor sizing / investor targeting</t>
        </is>
      </c>
      <c r="S29" s="5" t="inlineStr">
        <is>
          <t>2025 share is estimated from RBI 2023-24 share, not directly disclosed for 2025.</t>
        </is>
      </c>
    </row>
    <row r="30" ht="18" customHeight="1">
      <c r="A30" s="5" t="inlineStr">
        <is>
          <t>Spain</t>
        </is>
      </c>
      <c r="B30" s="5" t="inlineStr">
        <is>
          <t>ESP</t>
        </is>
      </c>
      <c r="C30" s="8">
        <f>Corridor_Evidence!N30/Corridor_Evidence!N$32</f>
        <v/>
      </c>
      <c r="D30" s="6">
        <f>C30*India_Total_YOY!O$5</f>
        <v/>
      </c>
      <c r="E30" s="8">
        <f>Corridor_Evidence!O30/Corridor_Evidence!O$32</f>
        <v/>
      </c>
      <c r="F30" s="6">
        <f>E30*India_Total_YOY!P$5</f>
        <v/>
      </c>
      <c r="G30" s="8">
        <f>Corridor_Evidence!P30/Corridor_Evidence!P$32</f>
        <v/>
      </c>
      <c r="H30" s="6">
        <f>G30*India_Total_YOY!Q$5</f>
        <v/>
      </c>
      <c r="I30" s="8">
        <f>Corridor_Evidence!Q30/Corridor_Evidence!Q$32</f>
        <v/>
      </c>
      <c r="J30" s="6">
        <f>I30*India_Total_YOY!R$5</f>
        <v/>
      </c>
      <c r="K30" s="8">
        <f>Corridor_Evidence!R30/Corridor_Evidence!R$32</f>
        <v/>
      </c>
      <c r="L30" s="6">
        <f>K30*India_Total_YOY!S$5</f>
        <v/>
      </c>
      <c r="M30" s="8">
        <f>Corridor_Evidence!S30/Corridor_Evidence!S$32</f>
        <v/>
      </c>
      <c r="N30" s="6">
        <f>M30*India_Total_YOY!T$5</f>
        <v/>
      </c>
      <c r="O30" s="13" t="inlineStr">
        <is>
          <t>B</t>
        </is>
      </c>
      <c r="P30" s="5" t="inlineStr">
        <is>
          <t>RBI March 2025 Bulletin Table 1</t>
        </is>
      </c>
      <c r="Q30" s="5" t="inlineStr">
        <is>
          <t>OECD Europe</t>
        </is>
      </c>
      <c r="R30" s="5" t="inlineStr">
        <is>
          <t>Corridor sizing / investor targeting</t>
        </is>
      </c>
      <c r="S30" s="5" t="inlineStr">
        <is>
          <t>2025 share is estimated from RBI 2023-24 share, not directly disclosed for 2025.</t>
        </is>
      </c>
    </row>
    <row r="31" ht="18" customHeight="1">
      <c r="A31" s="5" t="inlineStr">
        <is>
          <t>Other Countries</t>
        </is>
      </c>
      <c r="B31" s="5" t="inlineStr">
        <is>
          <t>OTH</t>
        </is>
      </c>
      <c r="C31" s="8">
        <f>Corridor_Evidence!N31/Corridor_Evidence!N$32</f>
        <v/>
      </c>
      <c r="D31" s="6">
        <f>C31*India_Total_YOY!O$5</f>
        <v/>
      </c>
      <c r="E31" s="8">
        <f>Corridor_Evidence!O31/Corridor_Evidence!O$32</f>
        <v/>
      </c>
      <c r="F31" s="6">
        <f>E31*India_Total_YOY!P$5</f>
        <v/>
      </c>
      <c r="G31" s="8">
        <f>Corridor_Evidence!P31/Corridor_Evidence!P$32</f>
        <v/>
      </c>
      <c r="H31" s="6">
        <f>G31*India_Total_YOY!Q$5</f>
        <v/>
      </c>
      <c r="I31" s="8">
        <f>Corridor_Evidence!Q31/Corridor_Evidence!Q$32</f>
        <v/>
      </c>
      <c r="J31" s="6">
        <f>I31*India_Total_YOY!R$5</f>
        <v/>
      </c>
      <c r="K31" s="8">
        <f>Corridor_Evidence!R31/Corridor_Evidence!R$32</f>
        <v/>
      </c>
      <c r="L31" s="6">
        <f>K31*India_Total_YOY!S$5</f>
        <v/>
      </c>
      <c r="M31" s="8">
        <f>Corridor_Evidence!S31/Corridor_Evidence!S$32</f>
        <v/>
      </c>
      <c r="N31" s="6">
        <f>M31*India_Total_YOY!T$5</f>
        <v/>
      </c>
      <c r="O31" s="14" t="inlineStr">
        <is>
          <t>C</t>
        </is>
      </c>
      <c r="P31" s="5" t="inlineStr">
        <is>
          <t>RBI March 2025 Bulletin Table 1</t>
        </is>
      </c>
      <c r="Q31" s="5" t="inlineStr">
        <is>
          <t>Long Tail</t>
        </is>
      </c>
      <c r="R31" s="5" t="inlineStr">
        <is>
          <t>Corridor sizing / investor targeting</t>
        </is>
      </c>
      <c r="S31" s="5" t="inlineStr">
        <is>
          <t>2025 share is estimated from RBI 2023-24 share, not directly disclosed for 2025.</t>
        </is>
      </c>
    </row>
    <row r="32" ht="18" customHeight="1">
      <c r="A32" s="15" t="inlineStr">
        <is>
          <t>Total</t>
        </is>
      </c>
      <c r="B32" s="15" t="inlineStr">
        <is>
          <t>ALL</t>
        </is>
      </c>
      <c r="C32" s="20">
        <f>SUM(C5:C31)</f>
        <v/>
      </c>
      <c r="D32" s="18">
        <f>SUM(D5:D31)</f>
        <v/>
      </c>
      <c r="E32" s="20">
        <f>SUM(E5:E31)</f>
        <v/>
      </c>
      <c r="F32" s="18">
        <f>SUM(F5:F31)</f>
        <v/>
      </c>
      <c r="G32" s="20">
        <f>SUM(G5:G31)</f>
        <v/>
      </c>
      <c r="H32" s="18">
        <f>SUM(H5:H31)</f>
        <v/>
      </c>
      <c r="I32" s="20">
        <f>SUM(I5:I31)</f>
        <v/>
      </c>
      <c r="J32" s="18">
        <f>SUM(J5:J31)</f>
        <v/>
      </c>
      <c r="K32" s="20">
        <f>SUM(K5:K31)</f>
        <v/>
      </c>
      <c r="L32" s="18">
        <f>SUM(L5:L31)</f>
        <v/>
      </c>
      <c r="M32" s="20">
        <f>SUM(M5:M31)</f>
        <v/>
      </c>
      <c r="N32" s="18">
        <f>SUM(N5:N31)</f>
        <v/>
      </c>
      <c r="O32" s="16" t="n"/>
      <c r="P32" s="16" t="n"/>
      <c r="Q32" s="16" t="n"/>
      <c r="R32" s="16" t="n"/>
      <c r="S32" s="16" t="n"/>
    </row>
  </sheetData>
  <mergeCells count="2">
    <mergeCell ref="A2:S2"/>
    <mergeCell ref="A1:S1"/>
  </mergeCells>
  <pageMargins left="0.75" right="0.75" top="1" bottom="1" header="0.5" footer="0.5"/>
  <pageSetup scale="100"/>
</worksheet>
</file>

<file path=xl/worksheets/sheet8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I31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38" customWidth="1" min="3" max="3"/>
    <col width="19" customWidth="1" min="4" max="4"/>
    <col width="38" customWidth="1" min="5" max="5"/>
    <col width="36" customWidth="1" min="6" max="6"/>
    <col width="17" customWidth="1" min="7" max="7"/>
    <col width="33" customWidth="1" min="8" max="8"/>
    <col width="38" customWidth="1" min="9" max="9"/>
  </cols>
  <sheetData>
    <row r="1" ht="24" customHeight="1">
      <c r="A1" s="1" t="inlineStr">
        <is>
          <t>India Disclosure Tracker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34" customHeight="1">
      <c r="A2" s="3" t="inlineStr">
        <is>
          <t>Tracks disclosure quality by source country and identifies which allocations are directly disclosed, partially supported, or model-estimated.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 ht="18" customHeight="1"/>
    <row r="4" ht="18" customHeight="1">
      <c r="A4" s="4" t="inlineStr">
        <is>
          <t>Source Country</t>
        </is>
      </c>
      <c r="B4" s="4" t="inlineStr">
        <is>
          <t>ISO3</t>
        </is>
      </c>
      <c r="C4" s="4" t="inlineStr">
        <is>
          <t>Has Public Source-Country Disclosure?</t>
        </is>
      </c>
      <c r="D4" s="4" t="inlineStr">
        <is>
          <t>Latest Year Found</t>
        </is>
      </c>
      <c r="E4" s="4" t="inlineStr">
        <is>
          <t>Data Granularity</t>
        </is>
      </c>
      <c r="F4" s="4" t="inlineStr">
        <is>
          <t>Directly Usable for India Mapping?</t>
        </is>
      </c>
      <c r="G4" s="4" t="inlineStr">
        <is>
          <t>Confidence Tier</t>
        </is>
      </c>
      <c r="H4" s="4" t="inlineStr">
        <is>
          <t>Reference Basis</t>
        </is>
      </c>
      <c r="I4" s="4" t="inlineStr">
        <is>
          <t>Action / Upgrade Needed</t>
        </is>
      </c>
    </row>
    <row r="5" ht="18" customHeight="1">
      <c r="A5" s="5" t="inlineStr">
        <is>
          <t>United States</t>
        </is>
      </c>
      <c r="B5" s="5" t="inlineStr">
        <is>
          <t>USA</t>
        </is>
      </c>
      <c r="C5" s="5" t="inlineStr">
        <is>
          <t>Yes / RBI disclosed anchor</t>
        </is>
      </c>
      <c r="D5" s="5" t="inlineStr">
        <is>
          <t>2023-24</t>
        </is>
      </c>
      <c r="E5" s="5" t="inlineStr">
        <is>
          <t>Source-country share of inward remittances</t>
        </is>
      </c>
      <c r="F5" s="5" t="inlineStr">
        <is>
          <t>Directly usable as anchor</t>
        </is>
      </c>
      <c r="G5" s="12" t="inlineStr">
        <is>
          <t>A</t>
        </is>
      </c>
      <c r="H5" s="5" t="inlineStr">
        <is>
          <t>RBI March 2025 Bulletin Table 1</t>
        </is>
      </c>
      <c r="I5" s="5" t="inlineStr">
        <is>
          <t>Retain disclosed share; update when RBI publishes next remittance survey.</t>
        </is>
      </c>
    </row>
    <row r="6" ht="18" customHeight="1">
      <c r="A6" s="5" t="inlineStr">
        <is>
          <t>United Arab Emirates</t>
        </is>
      </c>
      <c r="B6" s="5" t="inlineStr">
        <is>
          <t>ARE</t>
        </is>
      </c>
      <c r="C6" s="5" t="inlineStr">
        <is>
          <t>Yes / RBI disclosed anchor</t>
        </is>
      </c>
      <c r="D6" s="5" t="inlineStr">
        <is>
          <t>2023-24</t>
        </is>
      </c>
      <c r="E6" s="5" t="inlineStr">
        <is>
          <t>Source-country share of inward remittances</t>
        </is>
      </c>
      <c r="F6" s="5" t="inlineStr">
        <is>
          <t>Directly usable as anchor</t>
        </is>
      </c>
      <c r="G6" s="12" t="inlineStr">
        <is>
          <t>A</t>
        </is>
      </c>
      <c r="H6" s="5" t="inlineStr">
        <is>
          <t>RBI March 2025 Bulletin Table 1</t>
        </is>
      </c>
      <c r="I6" s="5" t="inlineStr">
        <is>
          <t>Retain disclosed share; update when RBI publishes next remittance survey.</t>
        </is>
      </c>
    </row>
    <row r="7" ht="18" customHeight="1">
      <c r="A7" s="5" t="inlineStr">
        <is>
          <t>United Kingdom</t>
        </is>
      </c>
      <c r="B7" s="5" t="inlineStr">
        <is>
          <t>GBR</t>
        </is>
      </c>
      <c r="C7" s="5" t="inlineStr">
        <is>
          <t>Yes / RBI disclosed anchor</t>
        </is>
      </c>
      <c r="D7" s="5" t="inlineStr">
        <is>
          <t>2023-24</t>
        </is>
      </c>
      <c r="E7" s="5" t="inlineStr">
        <is>
          <t>Source-country share of inward remittances</t>
        </is>
      </c>
      <c r="F7" s="5" t="inlineStr">
        <is>
          <t>Directly usable as anchor</t>
        </is>
      </c>
      <c r="G7" s="12" t="inlineStr">
        <is>
          <t>A</t>
        </is>
      </c>
      <c r="H7" s="5" t="inlineStr">
        <is>
          <t>RBI March 2025 Bulletin Table 1</t>
        </is>
      </c>
      <c r="I7" s="5" t="inlineStr">
        <is>
          <t>Retain disclosed share; update when RBI publishes next remittance survey.</t>
        </is>
      </c>
    </row>
    <row r="8" ht="18" customHeight="1">
      <c r="A8" s="5" t="inlineStr">
        <is>
          <t>Saudi Arabia</t>
        </is>
      </c>
      <c r="B8" s="5" t="inlineStr">
        <is>
          <t>SAU</t>
        </is>
      </c>
      <c r="C8" s="5" t="inlineStr">
        <is>
          <t>Yes / RBI disclosed anchor</t>
        </is>
      </c>
      <c r="D8" s="5" t="inlineStr">
        <is>
          <t>2023-24</t>
        </is>
      </c>
      <c r="E8" s="5" t="inlineStr">
        <is>
          <t>Source-country share of inward remittances</t>
        </is>
      </c>
      <c r="F8" s="5" t="inlineStr">
        <is>
          <t>Directly usable as anchor</t>
        </is>
      </c>
      <c r="G8" s="12" t="inlineStr">
        <is>
          <t>A</t>
        </is>
      </c>
      <c r="H8" s="5" t="inlineStr">
        <is>
          <t>RBI March 2025 Bulletin Table 1</t>
        </is>
      </c>
      <c r="I8" s="5" t="inlineStr">
        <is>
          <t>Retain disclosed share; update when RBI publishes next remittance survey.</t>
        </is>
      </c>
    </row>
    <row r="9" ht="18" customHeight="1">
      <c r="A9" s="5" t="inlineStr">
        <is>
          <t>Singapore</t>
        </is>
      </c>
      <c r="B9" s="5" t="inlineStr">
        <is>
          <t>SGP</t>
        </is>
      </c>
      <c r="C9" s="5" t="inlineStr">
        <is>
          <t>Yes / RBI disclosed anchor</t>
        </is>
      </c>
      <c r="D9" s="5" t="inlineStr">
        <is>
          <t>2023-24</t>
        </is>
      </c>
      <c r="E9" s="5" t="inlineStr">
        <is>
          <t>Source-country share of inward remittances</t>
        </is>
      </c>
      <c r="F9" s="5" t="inlineStr">
        <is>
          <t>Directly usable as anchor</t>
        </is>
      </c>
      <c r="G9" s="12" t="inlineStr">
        <is>
          <t>A</t>
        </is>
      </c>
      <c r="H9" s="5" t="inlineStr">
        <is>
          <t>RBI March 2025 Bulletin Table 1</t>
        </is>
      </c>
      <c r="I9" s="5" t="inlineStr">
        <is>
          <t>Retain disclosed share; update when RBI publishes next remittance survey.</t>
        </is>
      </c>
    </row>
    <row r="10" ht="18" customHeight="1">
      <c r="A10" s="5" t="inlineStr">
        <is>
          <t>Qatar</t>
        </is>
      </c>
      <c r="B10" s="5" t="inlineStr">
        <is>
          <t>QAT</t>
        </is>
      </c>
      <c r="C10" s="5" t="inlineStr">
        <is>
          <t>Yes / RBI disclosed anchor</t>
        </is>
      </c>
      <c r="D10" s="5" t="inlineStr">
        <is>
          <t>2023-24</t>
        </is>
      </c>
      <c r="E10" s="5" t="inlineStr">
        <is>
          <t>Source-country share of inward remittances</t>
        </is>
      </c>
      <c r="F10" s="5" t="inlineStr">
        <is>
          <t>Directly usable as anchor</t>
        </is>
      </c>
      <c r="G10" s="12" t="inlineStr">
        <is>
          <t>A</t>
        </is>
      </c>
      <c r="H10" s="5" t="inlineStr">
        <is>
          <t>RBI March 2025 Bulletin Table 1</t>
        </is>
      </c>
      <c r="I10" s="5" t="inlineStr">
        <is>
          <t>Retain disclosed share; update when RBI publishes next remittance survey.</t>
        </is>
      </c>
    </row>
    <row r="11" ht="18" customHeight="1">
      <c r="A11" s="5" t="inlineStr">
        <is>
          <t>Kuwait</t>
        </is>
      </c>
      <c r="B11" s="5" t="inlineStr">
        <is>
          <t>KWT</t>
        </is>
      </c>
      <c r="C11" s="5" t="inlineStr">
        <is>
          <t>Yes / RBI disclosed anchor</t>
        </is>
      </c>
      <c r="D11" s="5" t="inlineStr">
        <is>
          <t>2023-24</t>
        </is>
      </c>
      <c r="E11" s="5" t="inlineStr">
        <is>
          <t>Source-country share of inward remittances</t>
        </is>
      </c>
      <c r="F11" s="5" t="inlineStr">
        <is>
          <t>Directly usable as anchor</t>
        </is>
      </c>
      <c r="G11" s="12" t="inlineStr">
        <is>
          <t>A</t>
        </is>
      </c>
      <c r="H11" s="5" t="inlineStr">
        <is>
          <t>RBI March 2025 Bulletin Table 1</t>
        </is>
      </c>
      <c r="I11" s="5" t="inlineStr">
        <is>
          <t>Retain disclosed share; update when RBI publishes next remittance survey.</t>
        </is>
      </c>
    </row>
    <row r="12" ht="18" customHeight="1">
      <c r="A12" s="5" t="inlineStr">
        <is>
          <t>Canada</t>
        </is>
      </c>
      <c r="B12" s="5" t="inlineStr">
        <is>
          <t>CAN</t>
        </is>
      </c>
      <c r="C12" s="5" t="inlineStr">
        <is>
          <t>Yes / RBI disclosed anchor</t>
        </is>
      </c>
      <c r="D12" s="5" t="inlineStr">
        <is>
          <t>2023-24</t>
        </is>
      </c>
      <c r="E12" s="5" t="inlineStr">
        <is>
          <t>Source-country share of inward remittances</t>
        </is>
      </c>
      <c r="F12" s="5" t="inlineStr">
        <is>
          <t>Directly usable as anchor</t>
        </is>
      </c>
      <c r="G12" s="12" t="inlineStr">
        <is>
          <t>A</t>
        </is>
      </c>
      <c r="H12" s="5" t="inlineStr">
        <is>
          <t>RBI March 2025 Bulletin Table 1</t>
        </is>
      </c>
      <c r="I12" s="5" t="inlineStr">
        <is>
          <t>Retain disclosed share; update when RBI publishes next remittance survey.</t>
        </is>
      </c>
    </row>
    <row r="13" ht="18" customHeight="1">
      <c r="A13" s="5" t="inlineStr">
        <is>
          <t>Oman</t>
        </is>
      </c>
      <c r="B13" s="5" t="inlineStr">
        <is>
          <t>OMN</t>
        </is>
      </c>
      <c r="C13" s="5" t="inlineStr">
        <is>
          <t>Yes / RBI disclosed anchor</t>
        </is>
      </c>
      <c r="D13" s="5" t="inlineStr">
        <is>
          <t>2023-24</t>
        </is>
      </c>
      <c r="E13" s="5" t="inlineStr">
        <is>
          <t>Source-country share of inward remittances</t>
        </is>
      </c>
      <c r="F13" s="5" t="inlineStr">
        <is>
          <t>Directly usable as anchor</t>
        </is>
      </c>
      <c r="G13" s="12" t="inlineStr">
        <is>
          <t>A</t>
        </is>
      </c>
      <c r="H13" s="5" t="inlineStr">
        <is>
          <t>RBI March 2025 Bulletin Table 1</t>
        </is>
      </c>
      <c r="I13" s="5" t="inlineStr">
        <is>
          <t>Retain disclosed share; update when RBI publishes next remittance survey.</t>
        </is>
      </c>
    </row>
    <row r="14" ht="18" customHeight="1">
      <c r="A14" s="5" t="inlineStr">
        <is>
          <t>Australia</t>
        </is>
      </c>
      <c r="B14" s="5" t="inlineStr">
        <is>
          <t>AUS</t>
        </is>
      </c>
      <c r="C14" s="5" t="inlineStr">
        <is>
          <t>Yes / RBI disclosed anchor</t>
        </is>
      </c>
      <c r="D14" s="5" t="inlineStr">
        <is>
          <t>2023-24</t>
        </is>
      </c>
      <c r="E14" s="5" t="inlineStr">
        <is>
          <t>Source-country share of inward remittances</t>
        </is>
      </c>
      <c r="F14" s="5" t="inlineStr">
        <is>
          <t>Directly usable as anchor</t>
        </is>
      </c>
      <c r="G14" s="12" t="inlineStr">
        <is>
          <t>A</t>
        </is>
      </c>
      <c r="H14" s="5" t="inlineStr">
        <is>
          <t>RBI March 2025 Bulletin Table 1</t>
        </is>
      </c>
      <c r="I14" s="5" t="inlineStr">
        <is>
          <t>Retain disclosed share; update when RBI publishes next remittance survey.</t>
        </is>
      </c>
    </row>
    <row r="15" ht="18" customHeight="1">
      <c r="A15" s="5" t="inlineStr">
        <is>
          <t>Bahrain</t>
        </is>
      </c>
      <c r="B15" s="5" t="inlineStr">
        <is>
          <t>BHR</t>
        </is>
      </c>
      <c r="C15" s="5" t="inlineStr">
        <is>
          <t>Yes / RBI disclosed anchor</t>
        </is>
      </c>
      <c r="D15" s="5" t="inlineStr">
        <is>
          <t>2023-24</t>
        </is>
      </c>
      <c r="E15" s="5" t="inlineStr">
        <is>
          <t>Source-country share of inward remittances</t>
        </is>
      </c>
      <c r="F15" s="5" t="inlineStr">
        <is>
          <t>Directly usable as anchor</t>
        </is>
      </c>
      <c r="G15" s="12" t="inlineStr">
        <is>
          <t>A</t>
        </is>
      </c>
      <c r="H15" s="5" t="inlineStr">
        <is>
          <t>RBI March 2025 Bulletin Table 1</t>
        </is>
      </c>
      <c r="I15" s="5" t="inlineStr">
        <is>
          <t>Retain disclosed share; update when RBI publishes next remittance survey.</t>
        </is>
      </c>
    </row>
    <row r="16" ht="18" customHeight="1">
      <c r="A16" s="5" t="inlineStr">
        <is>
          <t>Hong Kong</t>
        </is>
      </c>
      <c r="B16" s="5" t="inlineStr">
        <is>
          <t>HKG</t>
        </is>
      </c>
      <c r="C16" s="5" t="inlineStr">
        <is>
          <t>Yes / RBI disclosed anchor</t>
        </is>
      </c>
      <c r="D16" s="5" t="inlineStr">
        <is>
          <t>2023-24</t>
        </is>
      </c>
      <c r="E16" s="5" t="inlineStr">
        <is>
          <t>Source-country share of inward remittances</t>
        </is>
      </c>
      <c r="F16" s="5" t="inlineStr">
        <is>
          <t>Directly usable as anchor</t>
        </is>
      </c>
      <c r="G16" s="13" t="inlineStr">
        <is>
          <t>B</t>
        </is>
      </c>
      <c r="H16" s="5" t="inlineStr">
        <is>
          <t>RBI March 2025 Bulletin Table 1</t>
        </is>
      </c>
      <c r="I16" s="5" t="inlineStr">
        <is>
          <t>Retain disclosed share; update when RBI publishes next remittance survey.</t>
        </is>
      </c>
    </row>
    <row r="17" ht="18" customHeight="1">
      <c r="A17" s="5" t="inlineStr">
        <is>
          <t>Germany</t>
        </is>
      </c>
      <c r="B17" s="5" t="inlineStr">
        <is>
          <t>DEU</t>
        </is>
      </c>
      <c r="C17" s="5" t="inlineStr">
        <is>
          <t>Yes / RBI disclosed anchor</t>
        </is>
      </c>
      <c r="D17" s="5" t="inlineStr">
        <is>
          <t>2023-24</t>
        </is>
      </c>
      <c r="E17" s="5" t="inlineStr">
        <is>
          <t>Source-country share of inward remittances</t>
        </is>
      </c>
      <c r="F17" s="5" t="inlineStr">
        <is>
          <t>Directly usable as anchor</t>
        </is>
      </c>
      <c r="G17" s="13" t="inlineStr">
        <is>
          <t>B</t>
        </is>
      </c>
      <c r="H17" s="5" t="inlineStr">
        <is>
          <t>RBI March 2025 Bulletin Table 1</t>
        </is>
      </c>
      <c r="I17" s="5" t="inlineStr">
        <is>
          <t>Retain disclosed share; update when RBI publishes next remittance survey.</t>
        </is>
      </c>
    </row>
    <row r="18" ht="18" customHeight="1">
      <c r="A18" s="5" t="inlineStr">
        <is>
          <t>Malaysia</t>
        </is>
      </c>
      <c r="B18" s="5" t="inlineStr">
        <is>
          <t>MYS</t>
        </is>
      </c>
      <c r="C18" s="5" t="inlineStr">
        <is>
          <t>Yes / RBI disclosed anchor</t>
        </is>
      </c>
      <c r="D18" s="5" t="inlineStr">
        <is>
          <t>2023-24</t>
        </is>
      </c>
      <c r="E18" s="5" t="inlineStr">
        <is>
          <t>Source-country share of inward remittances</t>
        </is>
      </c>
      <c r="F18" s="5" t="inlineStr">
        <is>
          <t>Directly usable as anchor</t>
        </is>
      </c>
      <c r="G18" s="13" t="inlineStr">
        <is>
          <t>B</t>
        </is>
      </c>
      <c r="H18" s="5" t="inlineStr">
        <is>
          <t>RBI March 2025 Bulletin Table 1</t>
        </is>
      </c>
      <c r="I18" s="5" t="inlineStr">
        <is>
          <t>Retain disclosed share; update when RBI publishes next remittance survey.</t>
        </is>
      </c>
    </row>
    <row r="19" ht="18" customHeight="1">
      <c r="A19" s="5" t="inlineStr">
        <is>
          <t>Netherlands</t>
        </is>
      </c>
      <c r="B19" s="5" t="inlineStr">
        <is>
          <t>NLD</t>
        </is>
      </c>
      <c r="C19" s="5" t="inlineStr">
        <is>
          <t>Yes / RBI disclosed anchor</t>
        </is>
      </c>
      <c r="D19" s="5" t="inlineStr">
        <is>
          <t>2023-24</t>
        </is>
      </c>
      <c r="E19" s="5" t="inlineStr">
        <is>
          <t>Source-country share of inward remittances</t>
        </is>
      </c>
      <c r="F19" s="5" t="inlineStr">
        <is>
          <t>Directly usable as anchor</t>
        </is>
      </c>
      <c r="G19" s="13" t="inlineStr">
        <is>
          <t>B</t>
        </is>
      </c>
      <c r="H19" s="5" t="inlineStr">
        <is>
          <t>RBI March 2025 Bulletin Table 1</t>
        </is>
      </c>
      <c r="I19" s="5" t="inlineStr">
        <is>
          <t>Retain disclosed share; update when RBI publishes next remittance survey.</t>
        </is>
      </c>
    </row>
    <row r="20" ht="18" customHeight="1">
      <c r="A20" s="5" t="inlineStr">
        <is>
          <t>New Zealand</t>
        </is>
      </c>
      <c r="B20" s="5" t="inlineStr">
        <is>
          <t>NZL</t>
        </is>
      </c>
      <c r="C20" s="5" t="inlineStr">
        <is>
          <t>Yes / RBI disclosed anchor</t>
        </is>
      </c>
      <c r="D20" s="5" t="inlineStr">
        <is>
          <t>2023-24</t>
        </is>
      </c>
      <c r="E20" s="5" t="inlineStr">
        <is>
          <t>Source-country share of inward remittances</t>
        </is>
      </c>
      <c r="F20" s="5" t="inlineStr">
        <is>
          <t>Directly usable as anchor</t>
        </is>
      </c>
      <c r="G20" s="13" t="inlineStr">
        <is>
          <t>B</t>
        </is>
      </c>
      <c r="H20" s="5" t="inlineStr">
        <is>
          <t>RBI March 2025 Bulletin Table 1</t>
        </is>
      </c>
      <c r="I20" s="5" t="inlineStr">
        <is>
          <t>Retain disclosed share; update when RBI publishes next remittance survey.</t>
        </is>
      </c>
    </row>
    <row r="21" ht="18" customHeight="1">
      <c r="A21" s="5" t="inlineStr">
        <is>
          <t>Belgium</t>
        </is>
      </c>
      <c r="B21" s="5" t="inlineStr">
        <is>
          <t>BEL</t>
        </is>
      </c>
      <c r="C21" s="5" t="inlineStr">
        <is>
          <t>Yes / RBI disclosed anchor</t>
        </is>
      </c>
      <c r="D21" s="5" t="inlineStr">
        <is>
          <t>2023-24</t>
        </is>
      </c>
      <c r="E21" s="5" t="inlineStr">
        <is>
          <t>Source-country share of inward remittances</t>
        </is>
      </c>
      <c r="F21" s="5" t="inlineStr">
        <is>
          <t>Directly usable as anchor</t>
        </is>
      </c>
      <c r="G21" s="13" t="inlineStr">
        <is>
          <t>B</t>
        </is>
      </c>
      <c r="H21" s="5" t="inlineStr">
        <is>
          <t>RBI March 2025 Bulletin Table 1</t>
        </is>
      </c>
      <c r="I21" s="5" t="inlineStr">
        <is>
          <t>Retain disclosed share; update when RBI publishes next remittance survey.</t>
        </is>
      </c>
    </row>
    <row r="22" ht="18" customHeight="1">
      <c r="A22" s="5" t="inlineStr">
        <is>
          <t>Ireland</t>
        </is>
      </c>
      <c r="B22" s="5" t="inlineStr">
        <is>
          <t>IRL</t>
        </is>
      </c>
      <c r="C22" s="5" t="inlineStr">
        <is>
          <t>Yes / RBI disclosed anchor</t>
        </is>
      </c>
      <c r="D22" s="5" t="inlineStr">
        <is>
          <t>2023-24</t>
        </is>
      </c>
      <c r="E22" s="5" t="inlineStr">
        <is>
          <t>Source-country share of inward remittances</t>
        </is>
      </c>
      <c r="F22" s="5" t="inlineStr">
        <is>
          <t>Directly usable as anchor</t>
        </is>
      </c>
      <c r="G22" s="13" t="inlineStr">
        <is>
          <t>B</t>
        </is>
      </c>
      <c r="H22" s="5" t="inlineStr">
        <is>
          <t>RBI March 2025 Bulletin Table 1</t>
        </is>
      </c>
      <c r="I22" s="5" t="inlineStr">
        <is>
          <t>Retain disclosed share; update when RBI publishes next remittance survey.</t>
        </is>
      </c>
    </row>
    <row r="23" ht="18" customHeight="1">
      <c r="A23" s="5" t="inlineStr">
        <is>
          <t>Switzerland</t>
        </is>
      </c>
      <c r="B23" s="5" t="inlineStr">
        <is>
          <t>CHE</t>
        </is>
      </c>
      <c r="C23" s="5" t="inlineStr">
        <is>
          <t>Yes / RBI disclosed anchor</t>
        </is>
      </c>
      <c r="D23" s="5" t="inlineStr">
        <is>
          <t>2023-24</t>
        </is>
      </c>
      <c r="E23" s="5" t="inlineStr">
        <is>
          <t>Source-country share of inward remittances</t>
        </is>
      </c>
      <c r="F23" s="5" t="inlineStr">
        <is>
          <t>Directly usable as anchor</t>
        </is>
      </c>
      <c r="G23" s="13" t="inlineStr">
        <is>
          <t>B</t>
        </is>
      </c>
      <c r="H23" s="5" t="inlineStr">
        <is>
          <t>RBI March 2025 Bulletin Table 1</t>
        </is>
      </c>
      <c r="I23" s="5" t="inlineStr">
        <is>
          <t>Retain disclosed share; update when RBI publishes next remittance survey.</t>
        </is>
      </c>
    </row>
    <row r="24" ht="18" customHeight="1">
      <c r="A24" s="5" t="inlineStr">
        <is>
          <t>Japan</t>
        </is>
      </c>
      <c r="B24" s="5" t="inlineStr">
        <is>
          <t>JPN</t>
        </is>
      </c>
      <c r="C24" s="5" t="inlineStr">
        <is>
          <t>Yes / RBI disclosed anchor</t>
        </is>
      </c>
      <c r="D24" s="5" t="inlineStr">
        <is>
          <t>2023-24</t>
        </is>
      </c>
      <c r="E24" s="5" t="inlineStr">
        <is>
          <t>Source-country share of inward remittances</t>
        </is>
      </c>
      <c r="F24" s="5" t="inlineStr">
        <is>
          <t>Directly usable as anchor</t>
        </is>
      </c>
      <c r="G24" s="13" t="inlineStr">
        <is>
          <t>B</t>
        </is>
      </c>
      <c r="H24" s="5" t="inlineStr">
        <is>
          <t>RBI March 2025 Bulletin Table 1</t>
        </is>
      </c>
      <c r="I24" s="5" t="inlineStr">
        <is>
          <t>Retain disclosed share; update when RBI publishes next remittance survey.</t>
        </is>
      </c>
    </row>
    <row r="25" ht="18" customHeight="1">
      <c r="A25" s="5" t="inlineStr">
        <is>
          <t>France</t>
        </is>
      </c>
      <c r="B25" s="5" t="inlineStr">
        <is>
          <t>FRA</t>
        </is>
      </c>
      <c r="C25" s="5" t="inlineStr">
        <is>
          <t>Yes / RBI disclosed anchor</t>
        </is>
      </c>
      <c r="D25" s="5" t="inlineStr">
        <is>
          <t>2023-24</t>
        </is>
      </c>
      <c r="E25" s="5" t="inlineStr">
        <is>
          <t>Source-country share of inward remittances</t>
        </is>
      </c>
      <c r="F25" s="5" t="inlineStr">
        <is>
          <t>Directly usable as anchor</t>
        </is>
      </c>
      <c r="G25" s="13" t="inlineStr">
        <is>
          <t>B</t>
        </is>
      </c>
      <c r="H25" s="5" t="inlineStr">
        <is>
          <t>RBI March 2025 Bulletin Table 1</t>
        </is>
      </c>
      <c r="I25" s="5" t="inlineStr">
        <is>
          <t>Retain disclosed share; update when RBI publishes next remittance survey.</t>
        </is>
      </c>
    </row>
    <row r="26" ht="18" customHeight="1">
      <c r="A26" s="5" t="inlineStr">
        <is>
          <t>Indonesia</t>
        </is>
      </c>
      <c r="B26" s="5" t="inlineStr">
        <is>
          <t>IDN</t>
        </is>
      </c>
      <c r="C26" s="5" t="inlineStr">
        <is>
          <t>Yes / RBI disclosed anchor</t>
        </is>
      </c>
      <c r="D26" s="5" t="inlineStr">
        <is>
          <t>2023-24</t>
        </is>
      </c>
      <c r="E26" s="5" t="inlineStr">
        <is>
          <t>Source-country share of inward remittances</t>
        </is>
      </c>
      <c r="F26" s="5" t="inlineStr">
        <is>
          <t>Directly usable as anchor</t>
        </is>
      </c>
      <c r="G26" s="13" t="inlineStr">
        <is>
          <t>B</t>
        </is>
      </c>
      <c r="H26" s="5" t="inlineStr">
        <is>
          <t>RBI March 2025 Bulletin Table 1</t>
        </is>
      </c>
      <c r="I26" s="5" t="inlineStr">
        <is>
          <t>Retain disclosed share; update when RBI publishes next remittance survey.</t>
        </is>
      </c>
    </row>
    <row r="27" ht="18" customHeight="1">
      <c r="A27" s="5" t="inlineStr">
        <is>
          <t>Thailand</t>
        </is>
      </c>
      <c r="B27" s="5" t="inlineStr">
        <is>
          <t>THA</t>
        </is>
      </c>
      <c r="C27" s="5" t="inlineStr">
        <is>
          <t>Yes / RBI disclosed anchor</t>
        </is>
      </c>
      <c r="D27" s="5" t="inlineStr">
        <is>
          <t>2023-24</t>
        </is>
      </c>
      <c r="E27" s="5" t="inlineStr">
        <is>
          <t>Source-country share of inward remittances</t>
        </is>
      </c>
      <c r="F27" s="5" t="inlineStr">
        <is>
          <t>Directly usable as anchor</t>
        </is>
      </c>
      <c r="G27" s="13" t="inlineStr">
        <is>
          <t>B</t>
        </is>
      </c>
      <c r="H27" s="5" t="inlineStr">
        <is>
          <t>RBI March 2025 Bulletin Table 1</t>
        </is>
      </c>
      <c r="I27" s="5" t="inlineStr">
        <is>
          <t>Retain disclosed share; update when RBI publishes next remittance survey.</t>
        </is>
      </c>
    </row>
    <row r="28" ht="18" customHeight="1">
      <c r="A28" s="5" t="inlineStr">
        <is>
          <t>Italy</t>
        </is>
      </c>
      <c r="B28" s="5" t="inlineStr">
        <is>
          <t>ITA</t>
        </is>
      </c>
      <c r="C28" s="5" t="inlineStr">
        <is>
          <t>Yes / RBI disclosed anchor</t>
        </is>
      </c>
      <c r="D28" s="5" t="inlineStr">
        <is>
          <t>2023-24</t>
        </is>
      </c>
      <c r="E28" s="5" t="inlineStr">
        <is>
          <t>Source-country share of inward remittances</t>
        </is>
      </c>
      <c r="F28" s="5" t="inlineStr">
        <is>
          <t>Directly usable as anchor</t>
        </is>
      </c>
      <c r="G28" s="13" t="inlineStr">
        <is>
          <t>B</t>
        </is>
      </c>
      <c r="H28" s="5" t="inlineStr">
        <is>
          <t>RBI March 2025 Bulletin Table 1</t>
        </is>
      </c>
      <c r="I28" s="5" t="inlineStr">
        <is>
          <t>Retain disclosed share; update when RBI publishes next remittance survey.</t>
        </is>
      </c>
    </row>
    <row r="29" ht="18" customHeight="1">
      <c r="A29" s="5" t="inlineStr">
        <is>
          <t>South Africa</t>
        </is>
      </c>
      <c r="B29" s="5" t="inlineStr">
        <is>
          <t>ZAF</t>
        </is>
      </c>
      <c r="C29" s="5" t="inlineStr">
        <is>
          <t>Yes / RBI disclosed anchor</t>
        </is>
      </c>
      <c r="D29" s="5" t="inlineStr">
        <is>
          <t>2023-24</t>
        </is>
      </c>
      <c r="E29" s="5" t="inlineStr">
        <is>
          <t>Source-country share of inward remittances</t>
        </is>
      </c>
      <c r="F29" s="5" t="inlineStr">
        <is>
          <t>Directly usable as anchor</t>
        </is>
      </c>
      <c r="G29" s="13" t="inlineStr">
        <is>
          <t>B</t>
        </is>
      </c>
      <c r="H29" s="5" t="inlineStr">
        <is>
          <t>RBI March 2025 Bulletin Table 1</t>
        </is>
      </c>
      <c r="I29" s="5" t="inlineStr">
        <is>
          <t>Retain disclosed share; update when RBI publishes next remittance survey.</t>
        </is>
      </c>
    </row>
    <row r="30" ht="18" customHeight="1">
      <c r="A30" s="5" t="inlineStr">
        <is>
          <t>Spain</t>
        </is>
      </c>
      <c r="B30" s="5" t="inlineStr">
        <is>
          <t>ESP</t>
        </is>
      </c>
      <c r="C30" s="5" t="inlineStr">
        <is>
          <t>Yes / RBI disclosed anchor</t>
        </is>
      </c>
      <c r="D30" s="5" t="inlineStr">
        <is>
          <t>2023-24</t>
        </is>
      </c>
      <c r="E30" s="5" t="inlineStr">
        <is>
          <t>Source-country share of inward remittances</t>
        </is>
      </c>
      <c r="F30" s="5" t="inlineStr">
        <is>
          <t>Directly usable as anchor</t>
        </is>
      </c>
      <c r="G30" s="13" t="inlineStr">
        <is>
          <t>B</t>
        </is>
      </c>
      <c r="H30" s="5" t="inlineStr">
        <is>
          <t>RBI March 2025 Bulletin Table 1</t>
        </is>
      </c>
      <c r="I30" s="5" t="inlineStr">
        <is>
          <t>Retain disclosed share; update when RBI publishes next remittance survey.</t>
        </is>
      </c>
    </row>
    <row r="31" ht="18" customHeight="1">
      <c r="A31" s="5" t="inlineStr">
        <is>
          <t>Other Countries</t>
        </is>
      </c>
      <c r="B31" s="5" t="inlineStr">
        <is>
          <t>OTH</t>
        </is>
      </c>
      <c r="C31" s="5" t="inlineStr">
        <is>
          <t>Residual / not country-specific</t>
        </is>
      </c>
      <c r="D31" s="5" t="inlineStr">
        <is>
          <t>2023-24 residual</t>
        </is>
      </c>
      <c r="E31" s="5" t="inlineStr">
        <is>
          <t>Residual long-tail category</t>
        </is>
      </c>
      <c r="F31" s="5" t="inlineStr">
        <is>
          <t>Residual only</t>
        </is>
      </c>
      <c r="G31" s="14" t="inlineStr">
        <is>
          <t>C</t>
        </is>
      </c>
      <c r="H31" s="5" t="inlineStr">
        <is>
          <t>RBI March 2025 Bulletin Table 1</t>
        </is>
      </c>
      <c r="I31" s="5" t="inlineStr">
        <is>
          <t>Disaggregate using future RBI survey, World Bank bilateral matrix, or sender-country outward remittance data.</t>
        </is>
      </c>
    </row>
  </sheetData>
  <mergeCells count="2">
    <mergeCell ref="A1:I1"/>
    <mergeCell ref="A2:I2"/>
  </mergeCells>
  <pageMargins left="0.75" right="0.75" top="1" bottom="1" header="0.5" footer="0.5"/>
  <pageSetup scale="100"/>
</worksheet>
</file>

<file path=xl/worksheets/sheet9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F10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19" customWidth="1" min="4" max="4"/>
    <col width="38" customWidth="1" min="5" max="5"/>
    <col width="38" customWidth="1" min="6" max="6"/>
  </cols>
  <sheetData>
    <row r="1" ht="24" customHeight="1">
      <c r="A1" s="1" t="inlineStr">
        <is>
          <t>India YoY Growth Justification</t>
        </is>
      </c>
      <c r="B1" s="2" t="n"/>
      <c r="C1" s="2" t="n"/>
      <c r="D1" s="2" t="n"/>
      <c r="E1" s="2" t="n"/>
      <c r="F1" s="2" t="n"/>
    </row>
    <row r="2" ht="34" customHeight="1">
      <c r="A2" s="3" t="inlineStr">
        <is>
          <t>Explains the observed 2020-2025 India remittance growth pattern and how it should be interpreted in future projections.</t>
        </is>
      </c>
      <c r="B2" s="2" t="n"/>
      <c r="C2" s="2" t="n"/>
      <c r="D2" s="2" t="n"/>
      <c r="E2" s="2" t="n"/>
      <c r="F2" s="2" t="n"/>
    </row>
    <row r="3" ht="18" customHeight="1"/>
    <row r="4" ht="18" customHeight="1">
      <c r="A4" s="4" t="inlineStr">
        <is>
          <t>Topic</t>
        </is>
      </c>
      <c r="B4" s="4" t="inlineStr">
        <is>
          <t>Explicit Justification</t>
        </is>
      </c>
      <c r="C4" s="4" t="inlineStr">
        <is>
          <t>How It Affects YoY / Projection Logic</t>
        </is>
      </c>
      <c r="D4" s="4" t="inlineStr">
        <is>
          <t>Evidence Strength</t>
        </is>
      </c>
      <c r="E4" s="4" t="inlineStr">
        <is>
          <t>Citation / Evidence</t>
        </is>
      </c>
      <c r="F4" s="4" t="inlineStr">
        <is>
          <t>Model Treatment</t>
        </is>
      </c>
    </row>
    <row r="5" ht="18" customHeight="1">
      <c r="A5" s="5" t="inlineStr">
        <is>
          <t>Pandemic contraction and rebound</t>
        </is>
      </c>
      <c r="B5" s="5" t="inlineStr">
        <is>
          <t>RBI notes a pandemic-led contraction during 2020-21 followed by a significant post-pandemic resurgence, with average annual growth of 14.3% during 2021-22 to 2023-24.</t>
        </is>
      </c>
      <c r="C5" s="5" t="inlineStr">
        <is>
          <t>Explains the step-up after 2020/2021 rather than treating it as a permanently repeatable growth rate.</t>
        </is>
      </c>
      <c r="D5" s="5" t="inlineStr">
        <is>
          <t>High</t>
        </is>
      </c>
      <c r="E5" s="5" t="inlineStr">
        <is>
          <t>RBI Bulletin March 2025, Changing Dynamics of India Remittances</t>
        </is>
      </c>
      <c r="F5" s="5" t="inlineStr">
        <is>
          <t>Treat 2021-2024 as rebound/normalization; use moderated forward growth.</t>
        </is>
      </c>
    </row>
    <row r="6" ht="18" customHeight="1">
      <c r="A6" s="5" t="inlineStr">
        <is>
          <t>Advanced economy source shift</t>
        </is>
      </c>
      <c r="B6" s="5" t="inlineStr">
        <is>
          <t>RBI shows advanced economies surpassed Gulf economies in 2023-24; US, UK, Singapore, Canada and Australia together account for more than half of flows.</t>
        </is>
      </c>
      <c r="C6" s="5" t="inlineStr">
        <is>
          <t>Supports higher-value corridors and professional diaspora-driven stability.</t>
        </is>
      </c>
      <c r="D6" s="5" t="inlineStr">
        <is>
          <t>High</t>
        </is>
      </c>
      <c r="E6" s="5" t="inlineStr">
        <is>
          <t>RBI Bulletin March 2025 Table 1 and narrative</t>
        </is>
      </c>
      <c r="F6" s="5" t="inlineStr">
        <is>
          <t>Tier A anchors for US, UK, Singapore, Canada, Australia.</t>
        </is>
      </c>
    </row>
    <row r="7" ht="18" customHeight="1">
      <c r="A7" s="5" t="inlineStr">
        <is>
          <t>GCC remains critical</t>
        </is>
      </c>
      <c r="B7" s="5" t="inlineStr">
        <is>
          <t>RBI states GCC countries together contributed about 38% of total remittances in 2023-24, with UAE the second largest source.</t>
        </is>
      </c>
      <c r="C7" s="5" t="inlineStr">
        <is>
          <t>Maintains GCC as core corridor even as advanced economies grow.</t>
        </is>
      </c>
      <c r="D7" s="5" t="inlineStr">
        <is>
          <t>High</t>
        </is>
      </c>
      <c r="E7" s="5" t="inlineStr">
        <is>
          <t>RBI Bulletin March 2025 lines on UAE/GCC contribution</t>
        </is>
      </c>
      <c r="F7" s="5" t="inlineStr">
        <is>
          <t>Keep UAE/Saudi/Kuwait/Qatar/Oman/Bahrain as core operational corridors.</t>
        </is>
      </c>
    </row>
    <row r="8" ht="18" customHeight="1">
      <c r="A8" s="5" t="inlineStr">
        <is>
          <t>Digital remittance cost advantage</t>
        </is>
      </c>
      <c r="B8" s="5" t="inlineStr">
        <is>
          <t>RBI reports 73.5% of MTO remittances were received digitally in 2023-24 and digital remittance costs in India were below average India remittance cost.</t>
        </is>
      </c>
      <c r="C8" s="5" t="inlineStr">
        <is>
          <t>Supports digital SNPL/remittance model potential but not automatic market capture.</t>
        </is>
      </c>
      <c r="D8" s="5" t="inlineStr">
        <is>
          <t>High</t>
        </is>
      </c>
      <c r="E8" s="5" t="inlineStr">
        <is>
          <t>RBI Bulletin March 2025 digital/cost sections</t>
        </is>
      </c>
      <c r="F8" s="5" t="inlineStr">
        <is>
          <t>Use qualitatively; revenue capture remains in valuation model, not this evidence workbook.</t>
        </is>
      </c>
    </row>
    <row r="9" ht="18" customHeight="1">
      <c r="A9" s="5" t="inlineStr">
        <is>
          <t>2025 anchor caveat</t>
        </is>
      </c>
      <c r="B9" s="5" t="inlineStr">
        <is>
          <t>World Bank WDI has no 2025 value yet, while RBI FY2024-25/public reporting provides a USD 135.46bn remittance/private transfer anchor.</t>
        </is>
      </c>
      <c r="C9" s="5" t="inlineStr">
        <is>
          <t>Prevents mixing fiscal-year and calendar-year numbers without disclosure.</t>
        </is>
      </c>
      <c r="D9" s="5" t="inlineStr">
        <is>
          <t>Medium-High</t>
        </is>
      </c>
      <c r="E9" s="5" t="inlineStr">
        <is>
          <t>World Bank WDI API; RBI FY25 reporting</t>
        </is>
      </c>
      <c r="F9" s="5" t="inlineStr">
        <is>
          <t>Flag 2025 as provisional/fiscal-year proxy.</t>
        </is>
      </c>
    </row>
    <row r="10" ht="18" customHeight="1">
      <c r="A10" s="5" t="inlineStr">
        <is>
          <t>Country-flow uncertainty</t>
        </is>
      </c>
      <c r="B10" s="5" t="inlineStr">
        <is>
          <t>RBI provides 2020-21 and 2023-24 bank remittance source shares; exact 2025 source-country shares are not yet publicly disclosed.</t>
        </is>
      </c>
      <c r="C10" s="5" t="inlineStr">
        <is>
          <t>Requires scenario bands and confidence tiers rather than false precision.</t>
        </is>
      </c>
      <c r="D10" s="5" t="inlineStr">
        <is>
          <t>High</t>
        </is>
      </c>
      <c r="E10" s="5" t="inlineStr">
        <is>
          <t>Disclosure_Tracker and Reconciled_Country_Flows tabs</t>
        </is>
      </c>
      <c r="F10" s="5" t="inlineStr">
        <is>
          <t>Use downside/base/upside scenario tabs and tiered bands.</t>
        </is>
      </c>
    </row>
  </sheetData>
  <mergeCells count="2">
    <mergeCell ref="A2:F2"/>
    <mergeCell ref="A1:F1"/>
  </mergeCells>
  <pageMargins left="0.75" right="0.75" top="1" bottom="1" header="0.5" footer="0.5"/>
  <pageSetup scale="100"/>
</worksheet>
</file>

<file path=xl/worksheets/sheet10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E2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21" customWidth="1" min="2" max="2"/>
    <col width="11" customWidth="1" min="3" max="3"/>
    <col width="38" customWidth="1" min="4" max="4"/>
    <col width="26" customWidth="1" min="5" max="5"/>
  </cols>
  <sheetData>
    <row r="1" ht="24" customHeight="1">
      <c r="A1" s="1" t="inlineStr">
        <is>
          <t>India Projection Assumptions - 2026 to 2031</t>
        </is>
      </c>
      <c r="B1" s="2" t="n"/>
      <c r="C1" s="2" t="n"/>
      <c r="D1" s="2" t="n"/>
      <c r="E1" s="2" t="n"/>
    </row>
    <row r="2" ht="34" customHeight="1">
      <c r="A2" s="3" t="inlineStr">
        <is>
          <t>Low/base/high growth assumptions using 2025 provisional India remittance anchor. Growth is moderated after the post-pandemic rebound and record FY25 base.</t>
        </is>
      </c>
      <c r="B2" s="2" t="n"/>
      <c r="C2" s="2" t="n"/>
      <c r="D2" s="2" t="n"/>
      <c r="E2" s="2" t="n"/>
    </row>
    <row r="3" ht="18" customHeight="1"/>
    <row r="4" ht="18" customHeight="1">
      <c r="A4" s="4" t="inlineStr">
        <is>
          <t>Input</t>
        </is>
      </c>
      <c r="B4" s="4" t="inlineStr">
        <is>
          <t>Value</t>
        </is>
      </c>
      <c r="C4" s="4" t="inlineStr">
        <is>
          <t>Unit</t>
        </is>
      </c>
      <c r="D4" s="4" t="inlineStr">
        <is>
          <t>Notes</t>
        </is>
      </c>
      <c r="E4" s="4" t="inlineStr">
        <is>
          <t>Source / Linkage</t>
        </is>
      </c>
    </row>
    <row r="5" ht="18" customHeight="1">
      <c r="A5" s="5" t="inlineStr">
        <is>
          <t>Anchor Year (Provisional)</t>
        </is>
      </c>
      <c r="B5" s="5" t="n">
        <v>2025</v>
      </c>
      <c r="C5" s="5" t="inlineStr">
        <is>
          <t>Year</t>
        </is>
      </c>
      <c r="D5" s="5" t="inlineStr">
        <is>
          <t>2025 is provisional USD/FY proxy until World Bank publishes India current-US$ value.</t>
        </is>
      </c>
      <c r="E5" s="5" t="inlineStr">
        <is>
          <t>India_Total_YOY</t>
        </is>
      </c>
    </row>
    <row r="6" ht="18" customHeight="1">
      <c r="A6" s="5" t="inlineStr">
        <is>
          <t>Anchor Total</t>
        </is>
      </c>
      <c r="B6" s="6">
        <f>India_Total_YOY!T5</f>
        <v/>
      </c>
      <c r="C6" s="5" t="inlineStr">
        <is>
          <t>USD</t>
        </is>
      </c>
      <c r="D6" s="5" t="inlineStr">
        <is>
          <t>Derived from RBI/public FY2024-25 remittance/private transfer anchor.</t>
        </is>
      </c>
      <c r="E6" s="5" t="inlineStr">
        <is>
          <t>India_Total_YOY!T5</t>
        </is>
      </c>
    </row>
    <row r="7" ht="18" customHeight="1">
      <c r="A7" s="5" t="inlineStr">
        <is>
          <t>Base Growth 2026</t>
        </is>
      </c>
      <c r="B7" s="8" t="n">
        <v>0.045</v>
      </c>
      <c r="C7" s="5" t="inlineStr">
        <is>
          <t>%</t>
        </is>
      </c>
      <c r="D7" s="5" t="inlineStr">
        <is>
          <t>Moderated growth from record FY25 base; remittances remain structurally resilient.</t>
        </is>
      </c>
      <c r="E7" s="5" t="inlineStr">
        <is>
          <t>YOY_Growth_Justification</t>
        </is>
      </c>
    </row>
    <row r="8" ht="18" customHeight="1">
      <c r="A8" s="5" t="inlineStr">
        <is>
          <t>Base Growth 2027</t>
        </is>
      </c>
      <c r="B8" s="8" t="n">
        <v>0.043</v>
      </c>
      <c r="C8" s="5" t="inlineStr">
        <is>
          <t>%</t>
        </is>
      </c>
      <c r="D8" s="5" t="inlineStr">
        <is>
          <t>Advanced economy corridors continue to expand, but from a large base.</t>
        </is>
      </c>
      <c r="E8" s="5" t="inlineStr">
        <is>
          <t>YOY_Growth_Justification</t>
        </is>
      </c>
    </row>
    <row r="9" ht="18" customHeight="1">
      <c r="A9" s="5" t="inlineStr">
        <is>
          <t>Base Growth 2028</t>
        </is>
      </c>
      <c r="B9" s="8" t="n">
        <v>0.041</v>
      </c>
      <c r="C9" s="5" t="inlineStr">
        <is>
          <t>%</t>
        </is>
      </c>
      <c r="D9" s="5" t="inlineStr">
        <is>
          <t>Gradual normalization after 2021-2025 surge.</t>
        </is>
      </c>
      <c r="E9" s="5" t="inlineStr">
        <is>
          <t>YOY_Growth_Justification</t>
        </is>
      </c>
    </row>
    <row r="10" ht="18" customHeight="1">
      <c r="A10" s="5" t="inlineStr">
        <is>
          <t>Base Growth 2029</t>
        </is>
      </c>
      <c r="B10" s="8" t="n">
        <v>0.039</v>
      </c>
      <c r="C10" s="5" t="inlineStr">
        <is>
          <t>%</t>
        </is>
      </c>
      <c r="D10" s="5" t="inlineStr">
        <is>
          <t>RBI-cited long-run potential supports elevated but tapering growth.</t>
        </is>
      </c>
      <c r="E10" s="5" t="inlineStr">
        <is>
          <t>YOY_Growth_Justification</t>
        </is>
      </c>
    </row>
    <row r="11" ht="18" customHeight="1">
      <c r="A11" s="5" t="inlineStr">
        <is>
          <t>Base Growth 2030</t>
        </is>
      </c>
      <c r="B11" s="8" t="n">
        <v>0.037</v>
      </c>
      <c r="C11" s="5" t="inlineStr">
        <is>
          <t>%</t>
        </is>
      </c>
      <c r="D11" s="5" t="inlineStr">
        <is>
          <t>Mature corridor growth moderation.</t>
        </is>
      </c>
      <c r="E11" s="5" t="inlineStr">
        <is>
          <t>YOY_Growth_Justification</t>
        </is>
      </c>
    </row>
    <row r="12" ht="18" customHeight="1">
      <c r="A12" s="5" t="inlineStr">
        <is>
          <t>Base Growth 2031</t>
        </is>
      </c>
      <c r="B12" s="8" t="n">
        <v>0.035</v>
      </c>
      <c r="C12" s="5" t="inlineStr">
        <is>
          <t>%</t>
        </is>
      </c>
      <c r="D12" s="5" t="inlineStr">
        <is>
          <t>Terminal pre-valuation steady-growth assumption.</t>
        </is>
      </c>
      <c r="E12" s="5" t="inlineStr">
        <is>
          <t>YOY_Growth_Justification</t>
        </is>
      </c>
    </row>
    <row r="13" ht="18" customHeight="1">
      <c r="A13" s="5" t="inlineStr">
        <is>
          <t>Low Growth 2026</t>
        </is>
      </c>
      <c r="B13" s="8" t="n">
        <v>0.025</v>
      </c>
      <c r="C13" s="5" t="inlineStr">
        <is>
          <t>%</t>
        </is>
      </c>
      <c r="D13" s="5" t="inlineStr">
        <is>
          <t>Downside: migration restrictions, Gulf weakness, FX or policy frictions.</t>
        </is>
      </c>
      <c r="E13" s="5" t="inlineStr">
        <is>
          <t>Risk case</t>
        </is>
      </c>
    </row>
    <row r="14" ht="18" customHeight="1">
      <c r="A14" s="5" t="inlineStr">
        <is>
          <t>Low Growth 2027</t>
        </is>
      </c>
      <c r="B14" s="8" t="n">
        <v>0.025</v>
      </c>
      <c r="C14" s="5" t="inlineStr">
        <is>
          <t>%</t>
        </is>
      </c>
      <c r="D14" s="5" t="inlineStr">
        <is>
          <t>Downside continuation.</t>
        </is>
      </c>
      <c r="E14" s="5" t="inlineStr">
        <is>
          <t>Risk case</t>
        </is>
      </c>
    </row>
    <row r="15" ht="18" customHeight="1">
      <c r="A15" s="5" t="inlineStr">
        <is>
          <t>Low Growth 2028</t>
        </is>
      </c>
      <c r="B15" s="8" t="n">
        <v>0.024</v>
      </c>
      <c r="C15" s="5" t="inlineStr">
        <is>
          <t>%</t>
        </is>
      </c>
      <c r="D15" s="5" t="inlineStr">
        <is>
          <t>Downside continuation.</t>
        </is>
      </c>
      <c r="E15" s="5" t="inlineStr">
        <is>
          <t>Risk case</t>
        </is>
      </c>
    </row>
    <row r="16" ht="18" customHeight="1">
      <c r="A16" s="5" t="inlineStr">
        <is>
          <t>Low Growth 2029</t>
        </is>
      </c>
      <c r="B16" s="8" t="n">
        <v>0.023</v>
      </c>
      <c r="C16" s="5" t="inlineStr">
        <is>
          <t>%</t>
        </is>
      </c>
      <c r="D16" s="5" t="inlineStr">
        <is>
          <t>Downside continuation.</t>
        </is>
      </c>
      <c r="E16" s="5" t="inlineStr">
        <is>
          <t>Risk case</t>
        </is>
      </c>
    </row>
    <row r="17" ht="18" customHeight="1">
      <c r="A17" s="5" t="inlineStr">
        <is>
          <t>Low Growth 2030</t>
        </is>
      </c>
      <c r="B17" s="8" t="n">
        <v>0.022</v>
      </c>
      <c r="C17" s="5" t="inlineStr">
        <is>
          <t>%</t>
        </is>
      </c>
      <c r="D17" s="5" t="inlineStr">
        <is>
          <t>Downside continuation.</t>
        </is>
      </c>
      <c r="E17" s="5" t="inlineStr">
        <is>
          <t>Risk case</t>
        </is>
      </c>
    </row>
    <row r="18" ht="18" customHeight="1">
      <c r="A18" s="5" t="inlineStr">
        <is>
          <t>Low Growth 2031</t>
        </is>
      </c>
      <c r="B18" s="8" t="n">
        <v>0.021</v>
      </c>
      <c r="C18" s="5" t="inlineStr">
        <is>
          <t>%</t>
        </is>
      </c>
      <c r="D18" s="5" t="inlineStr">
        <is>
          <t>Downside continuation.</t>
        </is>
      </c>
      <c r="E18" s="5" t="inlineStr">
        <is>
          <t>Risk case</t>
        </is>
      </c>
    </row>
    <row r="19" ht="18" customHeight="1">
      <c r="A19" s="5" t="inlineStr">
        <is>
          <t>High Growth 2026</t>
        </is>
      </c>
      <c r="B19" s="8" t="n">
        <v>0.065</v>
      </c>
      <c r="C19" s="5" t="inlineStr">
        <is>
          <t>%</t>
        </is>
      </c>
      <c r="D19" s="5" t="inlineStr">
        <is>
          <t>Upside: stronger skilled migration, digital routing, corridor expansion.</t>
        </is>
      </c>
      <c r="E19" s="5" t="inlineStr">
        <is>
          <t>Upside case</t>
        </is>
      </c>
    </row>
    <row r="20" ht="18" customHeight="1">
      <c r="A20" s="5" t="inlineStr">
        <is>
          <t>High Growth 2027</t>
        </is>
      </c>
      <c r="B20" s="8" t="n">
        <v>0.062</v>
      </c>
      <c r="C20" s="5" t="inlineStr">
        <is>
          <t>%</t>
        </is>
      </c>
      <c r="D20" s="5" t="inlineStr">
        <is>
          <t>Upside continuation.</t>
        </is>
      </c>
      <c r="E20" s="5" t="inlineStr">
        <is>
          <t>Upside case</t>
        </is>
      </c>
    </row>
    <row r="21" ht="18" customHeight="1">
      <c r="A21" s="5" t="inlineStr">
        <is>
          <t>High Growth 2028</t>
        </is>
      </c>
      <c r="B21" s="8" t="n">
        <v>0.058</v>
      </c>
      <c r="C21" s="5" t="inlineStr">
        <is>
          <t>%</t>
        </is>
      </c>
      <c r="D21" s="5" t="inlineStr">
        <is>
          <t>Upside normalization.</t>
        </is>
      </c>
      <c r="E21" s="5" t="inlineStr">
        <is>
          <t>Upside case</t>
        </is>
      </c>
    </row>
    <row r="22" ht="18" customHeight="1">
      <c r="A22" s="5" t="inlineStr">
        <is>
          <t>High Growth 2029</t>
        </is>
      </c>
      <c r="B22" s="8" t="n">
        <v>0.054</v>
      </c>
      <c r="C22" s="5" t="inlineStr">
        <is>
          <t>%</t>
        </is>
      </c>
      <c r="D22" s="5" t="inlineStr">
        <is>
          <t>Upside normalization.</t>
        </is>
      </c>
      <c r="E22" s="5" t="inlineStr">
        <is>
          <t>Upside case</t>
        </is>
      </c>
    </row>
    <row r="23" ht="18" customHeight="1">
      <c r="A23" s="5" t="inlineStr">
        <is>
          <t>High Growth 2030</t>
        </is>
      </c>
      <c r="B23" s="8" t="n">
        <v>0.05</v>
      </c>
      <c r="C23" s="5" t="inlineStr">
        <is>
          <t>%</t>
        </is>
      </c>
      <c r="D23" s="5" t="inlineStr">
        <is>
          <t>Upside normalization.</t>
        </is>
      </c>
      <c r="E23" s="5" t="inlineStr">
        <is>
          <t>Upside case</t>
        </is>
      </c>
    </row>
    <row r="24" ht="18" customHeight="1">
      <c r="A24" s="5" t="inlineStr">
        <is>
          <t>High Growth 2031</t>
        </is>
      </c>
      <c r="B24" s="8" t="n">
        <v>0.047</v>
      </c>
      <c r="C24" s="5" t="inlineStr">
        <is>
          <t>%</t>
        </is>
      </c>
      <c r="D24" s="5" t="inlineStr">
        <is>
          <t>Upside long-run growth.</t>
        </is>
      </c>
      <c r="E24" s="5" t="inlineStr">
        <is>
          <t>Upside case</t>
        </is>
      </c>
    </row>
  </sheetData>
  <mergeCells count="2">
    <mergeCell ref="A2:E2"/>
    <mergeCell ref="A1:E1"/>
  </mergeCells>
  <pageMargins left="0.75" right="0.75" top="1" bottom="1" header="0.5" footer="0.5"/>
  <pageSetup scale="100"/>
</worksheet>
</file>

<file path=xl/worksheets/sheet11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I13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28" customWidth="1" min="2" max="2"/>
    <col width="36" customWidth="1" min="3" max="3"/>
    <col width="36" customWidth="1" min="4" max="4"/>
    <col width="36" customWidth="1" min="5" max="5"/>
    <col width="36" customWidth="1" min="6" max="6"/>
    <col width="36" customWidth="1" min="7" max="7"/>
    <col width="36" customWidth="1" min="8" max="8"/>
    <col width="29" customWidth="1" min="9" max="9"/>
  </cols>
  <sheetData>
    <row r="1" ht="24" customHeight="1">
      <c r="A1" s="1" t="inlineStr">
        <is>
          <t>India Total Remittance Projection - 2026 to 2031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34" customHeight="1">
      <c r="A2" s="3" t="inlineStr">
        <is>
          <t>Low/base/high projected India remittance totals, linked to Proj_Assumptions_26_31.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 ht="18" customHeight="1"/>
    <row r="4" ht="18" customHeight="1">
      <c r="A4" s="4" t="inlineStr">
        <is>
          <t>Scenario</t>
        </is>
      </c>
      <c r="B4" s="4" t="inlineStr">
        <is>
          <t>2025 Anchor (USD)</t>
        </is>
      </c>
      <c r="C4" s="4" t="inlineStr">
        <is>
          <t>2026 (USD)</t>
        </is>
      </c>
      <c r="D4" s="4" t="inlineStr">
        <is>
          <t>2027 (USD)</t>
        </is>
      </c>
      <c r="E4" s="4" t="inlineStr">
        <is>
          <t>2028 (USD)</t>
        </is>
      </c>
      <c r="F4" s="4" t="inlineStr">
        <is>
          <t>2029 (USD)</t>
        </is>
      </c>
      <c r="G4" s="4" t="inlineStr">
        <is>
          <t>2030 (USD)</t>
        </is>
      </c>
      <c r="H4" s="4" t="inlineStr">
        <is>
          <t>2031 (USD)</t>
        </is>
      </c>
      <c r="I4" s="4" t="inlineStr">
        <is>
          <t>2025-2031 CAGR</t>
        </is>
      </c>
    </row>
    <row r="5" ht="18" customHeight="1">
      <c r="A5" s="5" t="inlineStr">
        <is>
          <t>Low</t>
        </is>
      </c>
      <c r="B5" s="6">
        <f>Proj_Assumptions_26_31!B6</f>
        <v/>
      </c>
      <c r="C5" s="6">
        <f>B5*(1+Proj_Assumptions_26_31!B13)</f>
        <v/>
      </c>
      <c r="D5" s="6">
        <f>C5*(1+Proj_Assumptions_26_31!B14)</f>
        <v/>
      </c>
      <c r="E5" s="6">
        <f>D5*(1+Proj_Assumptions_26_31!B15)</f>
        <v/>
      </c>
      <c r="F5" s="6">
        <f>E5*(1+Proj_Assumptions_26_31!B16)</f>
        <v/>
      </c>
      <c r="G5" s="6">
        <f>F5*(1+Proj_Assumptions_26_31!B17)</f>
        <v/>
      </c>
      <c r="H5" s="6">
        <f>G5*(1+Proj_Assumptions_26_31!B18)</f>
        <v/>
      </c>
      <c r="I5" s="5">
        <f>IF(B5&gt;0,(H5/B5)^(1/6)-1,0)</f>
        <v/>
      </c>
    </row>
    <row r="6" ht="18" customHeight="1">
      <c r="A6" s="5" t="inlineStr">
        <is>
          <t>Base</t>
        </is>
      </c>
      <c r="B6" s="6">
        <f>Proj_Assumptions_26_31!B6</f>
        <v/>
      </c>
      <c r="C6" s="6">
        <f>B6*(1+Proj_Assumptions_26_31!B7)</f>
        <v/>
      </c>
      <c r="D6" s="6">
        <f>C6*(1+Proj_Assumptions_26_31!B8)</f>
        <v/>
      </c>
      <c r="E6" s="6">
        <f>D6*(1+Proj_Assumptions_26_31!B9)</f>
        <v/>
      </c>
      <c r="F6" s="6">
        <f>E6*(1+Proj_Assumptions_26_31!B10)</f>
        <v/>
      </c>
      <c r="G6" s="6">
        <f>F6*(1+Proj_Assumptions_26_31!B11)</f>
        <v/>
      </c>
      <c r="H6" s="6">
        <f>G6*(1+Proj_Assumptions_26_31!B12)</f>
        <v/>
      </c>
      <c r="I6" s="5">
        <f>IF(B6&gt;0,(H6/B6)^(1/6)-1,0)</f>
        <v/>
      </c>
    </row>
    <row r="7" ht="18" customHeight="1">
      <c r="A7" s="5" t="inlineStr">
        <is>
          <t>High</t>
        </is>
      </c>
      <c r="B7" s="6">
        <f>Proj_Assumptions_26_31!B6</f>
        <v/>
      </c>
      <c r="C7" s="6">
        <f>B7*(1+Proj_Assumptions_26_31!B19)</f>
        <v/>
      </c>
      <c r="D7" s="6">
        <f>C7*(1+Proj_Assumptions_26_31!B20)</f>
        <v/>
      </c>
      <c r="E7" s="6">
        <f>D7*(1+Proj_Assumptions_26_31!B21)</f>
        <v/>
      </c>
      <c r="F7" s="6">
        <f>E7*(1+Proj_Assumptions_26_31!B22)</f>
        <v/>
      </c>
      <c r="G7" s="6">
        <f>F7*(1+Proj_Assumptions_26_31!B23)</f>
        <v/>
      </c>
      <c r="H7" s="6">
        <f>G7*(1+Proj_Assumptions_26_31!B24)</f>
        <v/>
      </c>
      <c r="I7" s="5">
        <f>IF(B7&gt;0,(H7/B7)^(1/6)-1,0)</f>
        <v/>
      </c>
    </row>
    <row r="8" ht="18" customHeight="1"/>
    <row r="9" ht="18" customHeight="1">
      <c r="A9" s="9" t="inlineStr">
        <is>
          <t>YoY Growth (%) by Scenario</t>
        </is>
      </c>
      <c r="B9" s="2" t="n"/>
      <c r="C9" s="2" t="n"/>
      <c r="D9" s="2" t="n"/>
      <c r="E9" s="2" t="n"/>
      <c r="F9" s="2" t="n"/>
      <c r="G9" s="2" t="n"/>
      <c r="H9" s="2" t="n"/>
      <c r="I9" s="2" t="n"/>
    </row>
    <row r="10" ht="18" customHeight="1">
      <c r="A10" s="10" t="inlineStr">
        <is>
          <t>Scenario</t>
        </is>
      </c>
      <c r="B10" s="10" t="inlineStr">
        <is>
          <t>2026</t>
        </is>
      </c>
      <c r="C10" s="10" t="inlineStr">
        <is>
          <t>2027</t>
        </is>
      </c>
      <c r="D10" s="10" t="inlineStr">
        <is>
          <t>2028</t>
        </is>
      </c>
      <c r="E10" s="10" t="inlineStr">
        <is>
          <t>2029</t>
        </is>
      </c>
      <c r="F10" s="10" t="inlineStr">
        <is>
          <t>2030</t>
        </is>
      </c>
      <c r="G10" s="10" t="inlineStr">
        <is>
          <t>2031</t>
        </is>
      </c>
      <c r="H10" s="21" t="n"/>
      <c r="I10" s="21" t="n"/>
    </row>
    <row r="11" ht="18" customHeight="1">
      <c r="A11" s="5" t="inlineStr">
        <is>
          <t>Low</t>
        </is>
      </c>
      <c r="B11" s="8">
        <f>C5/B5-1</f>
        <v/>
      </c>
      <c r="C11" s="8">
        <f>D5/C5-1</f>
        <v/>
      </c>
      <c r="D11" s="8">
        <f>E5/D5-1</f>
        <v/>
      </c>
      <c r="E11" s="8">
        <f>F5/E5-1</f>
        <v/>
      </c>
      <c r="F11" s="8">
        <f>G5/F5-1</f>
        <v/>
      </c>
      <c r="G11" s="8">
        <f>H5/G5-1</f>
        <v/>
      </c>
    </row>
    <row r="12" ht="18" customHeight="1">
      <c r="A12" s="5" t="inlineStr">
        <is>
          <t>Base</t>
        </is>
      </c>
      <c r="B12" s="8">
        <f>C6/B6-1</f>
        <v/>
      </c>
      <c r="C12" s="8">
        <f>D6/C6-1</f>
        <v/>
      </c>
      <c r="D12" s="8">
        <f>E6/D6-1</f>
        <v/>
      </c>
      <c r="E12" s="8">
        <f>F6/E6-1</f>
        <v/>
      </c>
      <c r="F12" s="8">
        <f>G6/F6-1</f>
        <v/>
      </c>
      <c r="G12" s="8">
        <f>H6/G6-1</f>
        <v/>
      </c>
    </row>
    <row r="13" ht="18" customHeight="1">
      <c r="A13" s="5" t="inlineStr">
        <is>
          <t>High</t>
        </is>
      </c>
      <c r="B13" s="8">
        <f>C7/B7-1</f>
        <v/>
      </c>
      <c r="C13" s="8">
        <f>D7/C7-1</f>
        <v/>
      </c>
      <c r="D13" s="8">
        <f>E7/D7-1</f>
        <v/>
      </c>
      <c r="E13" s="8">
        <f>F7/E7-1</f>
        <v/>
      </c>
      <c r="F13" s="8">
        <f>G7/F7-1</f>
        <v/>
      </c>
      <c r="G13" s="8">
        <f>H7/G7-1</f>
        <v/>
      </c>
    </row>
  </sheetData>
  <mergeCells count="3">
    <mergeCell ref="A1:I1"/>
    <mergeCell ref="A9:I9"/>
    <mergeCell ref="A2:I2"/>
  </mergeCells>
  <pageMargins left="0.75" right="0.75" top="1" bottom="1" header="0.5" footer="0.5"/>
  <pageSetup scale="100"/>
</worksheet>
</file>

<file path=xl/worksheets/sheet12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U32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1" customWidth="1" min="2" max="2"/>
    <col width="31" customWidth="1" min="3" max="3"/>
    <col width="34" customWidth="1" min="4" max="4"/>
    <col width="34" customWidth="1" min="5" max="5"/>
    <col width="34" customWidth="1" min="6" max="6"/>
    <col width="34" customWidth="1" min="7" max="7"/>
    <col width="34" customWidth="1" min="8" max="8"/>
    <col width="34" customWidth="1" min="9" max="9"/>
    <col width="34" customWidth="1" min="10" max="10"/>
    <col width="34" customWidth="1" min="11" max="11"/>
    <col width="34" customWidth="1" min="12" max="12"/>
    <col width="34" customWidth="1" min="13" max="13"/>
    <col width="34" customWidth="1" min="14" max="14"/>
    <col width="34" customWidth="1" min="15" max="15"/>
    <col width="34" customWidth="1" min="16" max="16"/>
    <col width="34" customWidth="1" min="17" max="17"/>
    <col width="34" customWidth="1" min="18" max="18"/>
    <col width="34" customWidth="1" min="19" max="19"/>
    <col width="34" customWidth="1" min="20" max="20"/>
    <col width="34" customWidth="1" min="21" max="21"/>
  </cols>
  <sheetData>
    <row r="1" ht="24" customHeight="1">
      <c r="A1" s="1" t="inlineStr">
        <is>
          <t>India Country Projection - 2026 to 2031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</row>
    <row r="2" ht="34" customHeight="1">
      <c r="A2" s="3" t="inlineStr">
        <is>
          <t>Country-level low/base/high projections using 2025 reconciled source-country shares and total projection scenarios.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</row>
    <row r="3" ht="18" customHeight="1"/>
    <row r="4" ht="18" customHeight="1">
      <c r="A4" s="4" t="inlineStr">
        <is>
          <t>Source Country</t>
        </is>
      </c>
      <c r="B4" s="4" t="inlineStr">
        <is>
          <t>ISO3</t>
        </is>
      </c>
      <c r="C4" s="4" t="inlineStr">
        <is>
          <t>2025 Share (Reconciled)</t>
        </is>
      </c>
      <c r="D4" s="4" t="inlineStr">
        <is>
          <t>2026 Base (USD)</t>
        </is>
      </c>
      <c r="E4" s="4" t="inlineStr">
        <is>
          <t>2027 Base (USD)</t>
        </is>
      </c>
      <c r="F4" s="4" t="inlineStr">
        <is>
          <t>2028 Base (USD)</t>
        </is>
      </c>
      <c r="G4" s="4" t="inlineStr">
        <is>
          <t>2029 Base (USD)</t>
        </is>
      </c>
      <c r="H4" s="4" t="inlineStr">
        <is>
          <t>2030 Base (USD)</t>
        </is>
      </c>
      <c r="I4" s="4" t="inlineStr">
        <is>
          <t>2031 Base (USD)</t>
        </is>
      </c>
      <c r="J4" s="4" t="inlineStr">
        <is>
          <t>2026 Low (USD)</t>
        </is>
      </c>
      <c r="K4" s="4" t="inlineStr">
        <is>
          <t>2027 Low (USD)</t>
        </is>
      </c>
      <c r="L4" s="4" t="inlineStr">
        <is>
          <t>2028 Low (USD)</t>
        </is>
      </c>
      <c r="M4" s="4" t="inlineStr">
        <is>
          <t>2029 Low (USD)</t>
        </is>
      </c>
      <c r="N4" s="4" t="inlineStr">
        <is>
          <t>2030 Low (USD)</t>
        </is>
      </c>
      <c r="O4" s="4" t="inlineStr">
        <is>
          <t>2031 Low (USD)</t>
        </is>
      </c>
      <c r="P4" s="4" t="inlineStr">
        <is>
          <t>2026 High (USD)</t>
        </is>
      </c>
      <c r="Q4" s="4" t="inlineStr">
        <is>
          <t>2027 High (USD)</t>
        </is>
      </c>
      <c r="R4" s="4" t="inlineStr">
        <is>
          <t>2028 High (USD)</t>
        </is>
      </c>
      <c r="S4" s="4" t="inlineStr">
        <is>
          <t>2029 High (USD)</t>
        </is>
      </c>
      <c r="T4" s="4" t="inlineStr">
        <is>
          <t>2030 High (USD)</t>
        </is>
      </c>
      <c r="U4" s="4" t="inlineStr">
        <is>
          <t>2031 High (USD)</t>
        </is>
      </c>
    </row>
    <row r="5" ht="18" customHeight="1">
      <c r="A5" s="5">
        <f>Reconciled_Country_Flows!A5</f>
        <v/>
      </c>
      <c r="B5" s="5">
        <f>Reconciled_Country_Flows!B5</f>
        <v/>
      </c>
      <c r="C5" s="8">
        <f>Reconciled_Country_Flows!M5</f>
        <v/>
      </c>
      <c r="D5" s="6">
        <f>$C5*Total_Projection_26_31!C$6</f>
        <v/>
      </c>
      <c r="E5" s="6">
        <f>$C5*Total_Projection_26_31!D$6</f>
        <v/>
      </c>
      <c r="F5" s="6">
        <f>$C5*Total_Projection_26_31!E$6</f>
        <v/>
      </c>
      <c r="G5" s="6">
        <f>$C5*Total_Projection_26_31!F$6</f>
        <v/>
      </c>
      <c r="H5" s="6">
        <f>$C5*Total_Projection_26_31!G$6</f>
        <v/>
      </c>
      <c r="I5" s="6">
        <f>$C5*Total_Projection_26_31!H$6</f>
        <v/>
      </c>
      <c r="J5" s="6">
        <f>$C5*Total_Projection_26_31!C$5</f>
        <v/>
      </c>
      <c r="K5" s="6">
        <f>$C5*Total_Projection_26_31!D$5</f>
        <v/>
      </c>
      <c r="L5" s="6">
        <f>$C5*Total_Projection_26_31!E$5</f>
        <v/>
      </c>
      <c r="M5" s="6">
        <f>$C5*Total_Projection_26_31!F$5</f>
        <v/>
      </c>
      <c r="N5" s="6">
        <f>$C5*Total_Projection_26_31!G$5</f>
        <v/>
      </c>
      <c r="O5" s="6">
        <f>$C5*Total_Projection_26_31!H$5</f>
        <v/>
      </c>
      <c r="P5" s="6">
        <f>$C5*Total_Projection_26_31!C$7</f>
        <v/>
      </c>
      <c r="Q5" s="6">
        <f>$C5*Total_Projection_26_31!D$7</f>
        <v/>
      </c>
      <c r="R5" s="6">
        <f>$C5*Total_Projection_26_31!E$7</f>
        <v/>
      </c>
      <c r="S5" s="6">
        <f>$C5*Total_Projection_26_31!F$7</f>
        <v/>
      </c>
      <c r="T5" s="6">
        <f>$C5*Total_Projection_26_31!G$7</f>
        <v/>
      </c>
      <c r="U5" s="6">
        <f>$C5*Total_Projection_26_31!H$7</f>
        <v/>
      </c>
    </row>
    <row r="6" ht="18" customHeight="1">
      <c r="A6" s="5">
        <f>Reconciled_Country_Flows!A6</f>
        <v/>
      </c>
      <c r="B6" s="5">
        <f>Reconciled_Country_Flows!B6</f>
        <v/>
      </c>
      <c r="C6" s="8">
        <f>Reconciled_Country_Flows!M6</f>
        <v/>
      </c>
      <c r="D6" s="6">
        <f>$C6*Total_Projection_26_31!C$6</f>
        <v/>
      </c>
      <c r="E6" s="6">
        <f>$C6*Total_Projection_26_31!D$6</f>
        <v/>
      </c>
      <c r="F6" s="6">
        <f>$C6*Total_Projection_26_31!E$6</f>
        <v/>
      </c>
      <c r="G6" s="6">
        <f>$C6*Total_Projection_26_31!F$6</f>
        <v/>
      </c>
      <c r="H6" s="6">
        <f>$C6*Total_Projection_26_31!G$6</f>
        <v/>
      </c>
      <c r="I6" s="6">
        <f>$C6*Total_Projection_26_31!H$6</f>
        <v/>
      </c>
      <c r="J6" s="6">
        <f>$C6*Total_Projection_26_31!C$5</f>
        <v/>
      </c>
      <c r="K6" s="6">
        <f>$C6*Total_Projection_26_31!D$5</f>
        <v/>
      </c>
      <c r="L6" s="6">
        <f>$C6*Total_Projection_26_31!E$5</f>
        <v/>
      </c>
      <c r="M6" s="6">
        <f>$C6*Total_Projection_26_31!F$5</f>
        <v/>
      </c>
      <c r="N6" s="6">
        <f>$C6*Total_Projection_26_31!G$5</f>
        <v/>
      </c>
      <c r="O6" s="6">
        <f>$C6*Total_Projection_26_31!H$5</f>
        <v/>
      </c>
      <c r="P6" s="6">
        <f>$C6*Total_Projection_26_31!C$7</f>
        <v/>
      </c>
      <c r="Q6" s="6">
        <f>$C6*Total_Projection_26_31!D$7</f>
        <v/>
      </c>
      <c r="R6" s="6">
        <f>$C6*Total_Projection_26_31!E$7</f>
        <v/>
      </c>
      <c r="S6" s="6">
        <f>$C6*Total_Projection_26_31!F$7</f>
        <v/>
      </c>
      <c r="T6" s="6">
        <f>$C6*Total_Projection_26_31!G$7</f>
        <v/>
      </c>
      <c r="U6" s="6">
        <f>$C6*Total_Projection_26_31!H$7</f>
        <v/>
      </c>
    </row>
    <row r="7" ht="18" customHeight="1">
      <c r="A7" s="5">
        <f>Reconciled_Country_Flows!A7</f>
        <v/>
      </c>
      <c r="B7" s="5">
        <f>Reconciled_Country_Flows!B7</f>
        <v/>
      </c>
      <c r="C7" s="8">
        <f>Reconciled_Country_Flows!M7</f>
        <v/>
      </c>
      <c r="D7" s="6">
        <f>$C7*Total_Projection_26_31!C$6</f>
        <v/>
      </c>
      <c r="E7" s="6">
        <f>$C7*Total_Projection_26_31!D$6</f>
        <v/>
      </c>
      <c r="F7" s="6">
        <f>$C7*Total_Projection_26_31!E$6</f>
        <v/>
      </c>
      <c r="G7" s="6">
        <f>$C7*Total_Projection_26_31!F$6</f>
        <v/>
      </c>
      <c r="H7" s="6">
        <f>$C7*Total_Projection_26_31!G$6</f>
        <v/>
      </c>
      <c r="I7" s="6">
        <f>$C7*Total_Projection_26_31!H$6</f>
        <v/>
      </c>
      <c r="J7" s="6">
        <f>$C7*Total_Projection_26_31!C$5</f>
        <v/>
      </c>
      <c r="K7" s="6">
        <f>$C7*Total_Projection_26_31!D$5</f>
        <v/>
      </c>
      <c r="L7" s="6">
        <f>$C7*Total_Projection_26_31!E$5</f>
        <v/>
      </c>
      <c r="M7" s="6">
        <f>$C7*Total_Projection_26_31!F$5</f>
        <v/>
      </c>
      <c r="N7" s="6">
        <f>$C7*Total_Projection_26_31!G$5</f>
        <v/>
      </c>
      <c r="O7" s="6">
        <f>$C7*Total_Projection_26_31!H$5</f>
        <v/>
      </c>
      <c r="P7" s="6">
        <f>$C7*Total_Projection_26_31!C$7</f>
        <v/>
      </c>
      <c r="Q7" s="6">
        <f>$C7*Total_Projection_26_31!D$7</f>
        <v/>
      </c>
      <c r="R7" s="6">
        <f>$C7*Total_Projection_26_31!E$7</f>
        <v/>
      </c>
      <c r="S7" s="6">
        <f>$C7*Total_Projection_26_31!F$7</f>
        <v/>
      </c>
      <c r="T7" s="6">
        <f>$C7*Total_Projection_26_31!G$7</f>
        <v/>
      </c>
      <c r="U7" s="6">
        <f>$C7*Total_Projection_26_31!H$7</f>
        <v/>
      </c>
    </row>
    <row r="8" ht="18" customHeight="1">
      <c r="A8" s="5">
        <f>Reconciled_Country_Flows!A8</f>
        <v/>
      </c>
      <c r="B8" s="5">
        <f>Reconciled_Country_Flows!B8</f>
        <v/>
      </c>
      <c r="C8" s="8">
        <f>Reconciled_Country_Flows!M8</f>
        <v/>
      </c>
      <c r="D8" s="6">
        <f>$C8*Total_Projection_26_31!C$6</f>
        <v/>
      </c>
      <c r="E8" s="6">
        <f>$C8*Total_Projection_26_31!D$6</f>
        <v/>
      </c>
      <c r="F8" s="6">
        <f>$C8*Total_Projection_26_31!E$6</f>
        <v/>
      </c>
      <c r="G8" s="6">
        <f>$C8*Total_Projection_26_31!F$6</f>
        <v/>
      </c>
      <c r="H8" s="6">
        <f>$C8*Total_Projection_26_31!G$6</f>
        <v/>
      </c>
      <c r="I8" s="6">
        <f>$C8*Total_Projection_26_31!H$6</f>
        <v/>
      </c>
      <c r="J8" s="6">
        <f>$C8*Total_Projection_26_31!C$5</f>
        <v/>
      </c>
      <c r="K8" s="6">
        <f>$C8*Total_Projection_26_31!D$5</f>
        <v/>
      </c>
      <c r="L8" s="6">
        <f>$C8*Total_Projection_26_31!E$5</f>
        <v/>
      </c>
      <c r="M8" s="6">
        <f>$C8*Total_Projection_26_31!F$5</f>
        <v/>
      </c>
      <c r="N8" s="6">
        <f>$C8*Total_Projection_26_31!G$5</f>
        <v/>
      </c>
      <c r="O8" s="6">
        <f>$C8*Total_Projection_26_31!H$5</f>
        <v/>
      </c>
      <c r="P8" s="6">
        <f>$C8*Total_Projection_26_31!C$7</f>
        <v/>
      </c>
      <c r="Q8" s="6">
        <f>$C8*Total_Projection_26_31!D$7</f>
        <v/>
      </c>
      <c r="R8" s="6">
        <f>$C8*Total_Projection_26_31!E$7</f>
        <v/>
      </c>
      <c r="S8" s="6">
        <f>$C8*Total_Projection_26_31!F$7</f>
        <v/>
      </c>
      <c r="T8" s="6">
        <f>$C8*Total_Projection_26_31!G$7</f>
        <v/>
      </c>
      <c r="U8" s="6">
        <f>$C8*Total_Projection_26_31!H$7</f>
        <v/>
      </c>
    </row>
    <row r="9" ht="18" customHeight="1">
      <c r="A9" s="5">
        <f>Reconciled_Country_Flows!A9</f>
        <v/>
      </c>
      <c r="B9" s="5">
        <f>Reconciled_Country_Flows!B9</f>
        <v/>
      </c>
      <c r="C9" s="8">
        <f>Reconciled_Country_Flows!M9</f>
        <v/>
      </c>
      <c r="D9" s="6">
        <f>$C9*Total_Projection_26_31!C$6</f>
        <v/>
      </c>
      <c r="E9" s="6">
        <f>$C9*Total_Projection_26_31!D$6</f>
        <v/>
      </c>
      <c r="F9" s="6">
        <f>$C9*Total_Projection_26_31!E$6</f>
        <v/>
      </c>
      <c r="G9" s="6">
        <f>$C9*Total_Projection_26_31!F$6</f>
        <v/>
      </c>
      <c r="H9" s="6">
        <f>$C9*Total_Projection_26_31!G$6</f>
        <v/>
      </c>
      <c r="I9" s="6">
        <f>$C9*Total_Projection_26_31!H$6</f>
        <v/>
      </c>
      <c r="J9" s="6">
        <f>$C9*Total_Projection_26_31!C$5</f>
        <v/>
      </c>
      <c r="K9" s="6">
        <f>$C9*Total_Projection_26_31!D$5</f>
        <v/>
      </c>
      <c r="L9" s="6">
        <f>$C9*Total_Projection_26_31!E$5</f>
        <v/>
      </c>
      <c r="M9" s="6">
        <f>$C9*Total_Projection_26_31!F$5</f>
        <v/>
      </c>
      <c r="N9" s="6">
        <f>$C9*Total_Projection_26_31!G$5</f>
        <v/>
      </c>
      <c r="O9" s="6">
        <f>$C9*Total_Projection_26_31!H$5</f>
        <v/>
      </c>
      <c r="P9" s="6">
        <f>$C9*Total_Projection_26_31!C$7</f>
        <v/>
      </c>
      <c r="Q9" s="6">
        <f>$C9*Total_Projection_26_31!D$7</f>
        <v/>
      </c>
      <c r="R9" s="6">
        <f>$C9*Total_Projection_26_31!E$7</f>
        <v/>
      </c>
      <c r="S9" s="6">
        <f>$C9*Total_Projection_26_31!F$7</f>
        <v/>
      </c>
      <c r="T9" s="6">
        <f>$C9*Total_Projection_26_31!G$7</f>
        <v/>
      </c>
      <c r="U9" s="6">
        <f>$C9*Total_Projection_26_31!H$7</f>
        <v/>
      </c>
    </row>
    <row r="10" ht="18" customHeight="1">
      <c r="A10" s="5">
        <f>Reconciled_Country_Flows!A10</f>
        <v/>
      </c>
      <c r="B10" s="5">
        <f>Reconciled_Country_Flows!B10</f>
        <v/>
      </c>
      <c r="C10" s="8">
        <f>Reconciled_Country_Flows!M10</f>
        <v/>
      </c>
      <c r="D10" s="6">
        <f>$C10*Total_Projection_26_31!C$6</f>
        <v/>
      </c>
      <c r="E10" s="6">
        <f>$C10*Total_Projection_26_31!D$6</f>
        <v/>
      </c>
      <c r="F10" s="6">
        <f>$C10*Total_Projection_26_31!E$6</f>
        <v/>
      </c>
      <c r="G10" s="6">
        <f>$C10*Total_Projection_26_31!F$6</f>
        <v/>
      </c>
      <c r="H10" s="6">
        <f>$C10*Total_Projection_26_31!G$6</f>
        <v/>
      </c>
      <c r="I10" s="6">
        <f>$C10*Total_Projection_26_31!H$6</f>
        <v/>
      </c>
      <c r="J10" s="6">
        <f>$C10*Total_Projection_26_31!C$5</f>
        <v/>
      </c>
      <c r="K10" s="6">
        <f>$C10*Total_Projection_26_31!D$5</f>
        <v/>
      </c>
      <c r="L10" s="6">
        <f>$C10*Total_Projection_26_31!E$5</f>
        <v/>
      </c>
      <c r="M10" s="6">
        <f>$C10*Total_Projection_26_31!F$5</f>
        <v/>
      </c>
      <c r="N10" s="6">
        <f>$C10*Total_Projection_26_31!G$5</f>
        <v/>
      </c>
      <c r="O10" s="6">
        <f>$C10*Total_Projection_26_31!H$5</f>
        <v/>
      </c>
      <c r="P10" s="6">
        <f>$C10*Total_Projection_26_31!C$7</f>
        <v/>
      </c>
      <c r="Q10" s="6">
        <f>$C10*Total_Projection_26_31!D$7</f>
        <v/>
      </c>
      <c r="R10" s="6">
        <f>$C10*Total_Projection_26_31!E$7</f>
        <v/>
      </c>
      <c r="S10" s="6">
        <f>$C10*Total_Projection_26_31!F$7</f>
        <v/>
      </c>
      <c r="T10" s="6">
        <f>$C10*Total_Projection_26_31!G$7</f>
        <v/>
      </c>
      <c r="U10" s="6">
        <f>$C10*Total_Projection_26_31!H$7</f>
        <v/>
      </c>
    </row>
    <row r="11" ht="18" customHeight="1">
      <c r="A11" s="5">
        <f>Reconciled_Country_Flows!A11</f>
        <v/>
      </c>
      <c r="B11" s="5">
        <f>Reconciled_Country_Flows!B11</f>
        <v/>
      </c>
      <c r="C11" s="8">
        <f>Reconciled_Country_Flows!M11</f>
        <v/>
      </c>
      <c r="D11" s="6">
        <f>$C11*Total_Projection_26_31!C$6</f>
        <v/>
      </c>
      <c r="E11" s="6">
        <f>$C11*Total_Projection_26_31!D$6</f>
        <v/>
      </c>
      <c r="F11" s="6">
        <f>$C11*Total_Projection_26_31!E$6</f>
        <v/>
      </c>
      <c r="G11" s="6">
        <f>$C11*Total_Projection_26_31!F$6</f>
        <v/>
      </c>
      <c r="H11" s="6">
        <f>$C11*Total_Projection_26_31!G$6</f>
        <v/>
      </c>
      <c r="I11" s="6">
        <f>$C11*Total_Projection_26_31!H$6</f>
        <v/>
      </c>
      <c r="J11" s="6">
        <f>$C11*Total_Projection_26_31!C$5</f>
        <v/>
      </c>
      <c r="K11" s="6">
        <f>$C11*Total_Projection_26_31!D$5</f>
        <v/>
      </c>
      <c r="L11" s="6">
        <f>$C11*Total_Projection_26_31!E$5</f>
        <v/>
      </c>
      <c r="M11" s="6">
        <f>$C11*Total_Projection_26_31!F$5</f>
        <v/>
      </c>
      <c r="N11" s="6">
        <f>$C11*Total_Projection_26_31!G$5</f>
        <v/>
      </c>
      <c r="O11" s="6">
        <f>$C11*Total_Projection_26_31!H$5</f>
        <v/>
      </c>
      <c r="P11" s="6">
        <f>$C11*Total_Projection_26_31!C$7</f>
        <v/>
      </c>
      <c r="Q11" s="6">
        <f>$C11*Total_Projection_26_31!D$7</f>
        <v/>
      </c>
      <c r="R11" s="6">
        <f>$C11*Total_Projection_26_31!E$7</f>
        <v/>
      </c>
      <c r="S11" s="6">
        <f>$C11*Total_Projection_26_31!F$7</f>
        <v/>
      </c>
      <c r="T11" s="6">
        <f>$C11*Total_Projection_26_31!G$7</f>
        <v/>
      </c>
      <c r="U11" s="6">
        <f>$C11*Total_Projection_26_31!H$7</f>
        <v/>
      </c>
    </row>
    <row r="12" ht="18" customHeight="1">
      <c r="A12" s="5">
        <f>Reconciled_Country_Flows!A12</f>
        <v/>
      </c>
      <c r="B12" s="5">
        <f>Reconciled_Country_Flows!B12</f>
        <v/>
      </c>
      <c r="C12" s="8">
        <f>Reconciled_Country_Flows!M12</f>
        <v/>
      </c>
      <c r="D12" s="6">
        <f>$C12*Total_Projection_26_31!C$6</f>
        <v/>
      </c>
      <c r="E12" s="6">
        <f>$C12*Total_Projection_26_31!D$6</f>
        <v/>
      </c>
      <c r="F12" s="6">
        <f>$C12*Total_Projection_26_31!E$6</f>
        <v/>
      </c>
      <c r="G12" s="6">
        <f>$C12*Total_Projection_26_31!F$6</f>
        <v/>
      </c>
      <c r="H12" s="6">
        <f>$C12*Total_Projection_26_31!G$6</f>
        <v/>
      </c>
      <c r="I12" s="6">
        <f>$C12*Total_Projection_26_31!H$6</f>
        <v/>
      </c>
      <c r="J12" s="6">
        <f>$C12*Total_Projection_26_31!C$5</f>
        <v/>
      </c>
      <c r="K12" s="6">
        <f>$C12*Total_Projection_26_31!D$5</f>
        <v/>
      </c>
      <c r="L12" s="6">
        <f>$C12*Total_Projection_26_31!E$5</f>
        <v/>
      </c>
      <c r="M12" s="6">
        <f>$C12*Total_Projection_26_31!F$5</f>
        <v/>
      </c>
      <c r="N12" s="6">
        <f>$C12*Total_Projection_26_31!G$5</f>
        <v/>
      </c>
      <c r="O12" s="6">
        <f>$C12*Total_Projection_26_31!H$5</f>
        <v/>
      </c>
      <c r="P12" s="6">
        <f>$C12*Total_Projection_26_31!C$7</f>
        <v/>
      </c>
      <c r="Q12" s="6">
        <f>$C12*Total_Projection_26_31!D$7</f>
        <v/>
      </c>
      <c r="R12" s="6">
        <f>$C12*Total_Projection_26_31!E$7</f>
        <v/>
      </c>
      <c r="S12" s="6">
        <f>$C12*Total_Projection_26_31!F$7</f>
        <v/>
      </c>
      <c r="T12" s="6">
        <f>$C12*Total_Projection_26_31!G$7</f>
        <v/>
      </c>
      <c r="U12" s="6">
        <f>$C12*Total_Projection_26_31!H$7</f>
        <v/>
      </c>
    </row>
    <row r="13" ht="18" customHeight="1">
      <c r="A13" s="5">
        <f>Reconciled_Country_Flows!A13</f>
        <v/>
      </c>
      <c r="B13" s="5">
        <f>Reconciled_Country_Flows!B13</f>
        <v/>
      </c>
      <c r="C13" s="8">
        <f>Reconciled_Country_Flows!M13</f>
        <v/>
      </c>
      <c r="D13" s="6">
        <f>$C13*Total_Projection_26_31!C$6</f>
        <v/>
      </c>
      <c r="E13" s="6">
        <f>$C13*Total_Projection_26_31!D$6</f>
        <v/>
      </c>
      <c r="F13" s="6">
        <f>$C13*Total_Projection_26_31!E$6</f>
        <v/>
      </c>
      <c r="G13" s="6">
        <f>$C13*Total_Projection_26_31!F$6</f>
        <v/>
      </c>
      <c r="H13" s="6">
        <f>$C13*Total_Projection_26_31!G$6</f>
        <v/>
      </c>
      <c r="I13" s="6">
        <f>$C13*Total_Projection_26_31!H$6</f>
        <v/>
      </c>
      <c r="J13" s="6">
        <f>$C13*Total_Projection_26_31!C$5</f>
        <v/>
      </c>
      <c r="K13" s="6">
        <f>$C13*Total_Projection_26_31!D$5</f>
        <v/>
      </c>
      <c r="L13" s="6">
        <f>$C13*Total_Projection_26_31!E$5</f>
        <v/>
      </c>
      <c r="M13" s="6">
        <f>$C13*Total_Projection_26_31!F$5</f>
        <v/>
      </c>
      <c r="N13" s="6">
        <f>$C13*Total_Projection_26_31!G$5</f>
        <v/>
      </c>
      <c r="O13" s="6">
        <f>$C13*Total_Projection_26_31!H$5</f>
        <v/>
      </c>
      <c r="P13" s="6">
        <f>$C13*Total_Projection_26_31!C$7</f>
        <v/>
      </c>
      <c r="Q13" s="6">
        <f>$C13*Total_Projection_26_31!D$7</f>
        <v/>
      </c>
      <c r="R13" s="6">
        <f>$C13*Total_Projection_26_31!E$7</f>
        <v/>
      </c>
      <c r="S13" s="6">
        <f>$C13*Total_Projection_26_31!F$7</f>
        <v/>
      </c>
      <c r="T13" s="6">
        <f>$C13*Total_Projection_26_31!G$7</f>
        <v/>
      </c>
      <c r="U13" s="6">
        <f>$C13*Total_Projection_26_31!H$7</f>
        <v/>
      </c>
    </row>
    <row r="14" ht="18" customHeight="1">
      <c r="A14" s="5">
        <f>Reconciled_Country_Flows!A14</f>
        <v/>
      </c>
      <c r="B14" s="5">
        <f>Reconciled_Country_Flows!B14</f>
        <v/>
      </c>
      <c r="C14" s="8">
        <f>Reconciled_Country_Flows!M14</f>
        <v/>
      </c>
      <c r="D14" s="6">
        <f>$C14*Total_Projection_26_31!C$6</f>
        <v/>
      </c>
      <c r="E14" s="6">
        <f>$C14*Total_Projection_26_31!D$6</f>
        <v/>
      </c>
      <c r="F14" s="6">
        <f>$C14*Total_Projection_26_31!E$6</f>
        <v/>
      </c>
      <c r="G14" s="6">
        <f>$C14*Total_Projection_26_31!F$6</f>
        <v/>
      </c>
      <c r="H14" s="6">
        <f>$C14*Total_Projection_26_31!G$6</f>
        <v/>
      </c>
      <c r="I14" s="6">
        <f>$C14*Total_Projection_26_31!H$6</f>
        <v/>
      </c>
      <c r="J14" s="6">
        <f>$C14*Total_Projection_26_31!C$5</f>
        <v/>
      </c>
      <c r="K14" s="6">
        <f>$C14*Total_Projection_26_31!D$5</f>
        <v/>
      </c>
      <c r="L14" s="6">
        <f>$C14*Total_Projection_26_31!E$5</f>
        <v/>
      </c>
      <c r="M14" s="6">
        <f>$C14*Total_Projection_26_31!F$5</f>
        <v/>
      </c>
      <c r="N14" s="6">
        <f>$C14*Total_Projection_26_31!G$5</f>
        <v/>
      </c>
      <c r="O14" s="6">
        <f>$C14*Total_Projection_26_31!H$5</f>
        <v/>
      </c>
      <c r="P14" s="6">
        <f>$C14*Total_Projection_26_31!C$7</f>
        <v/>
      </c>
      <c r="Q14" s="6">
        <f>$C14*Total_Projection_26_31!D$7</f>
        <v/>
      </c>
      <c r="R14" s="6">
        <f>$C14*Total_Projection_26_31!E$7</f>
        <v/>
      </c>
      <c r="S14" s="6">
        <f>$C14*Total_Projection_26_31!F$7</f>
        <v/>
      </c>
      <c r="T14" s="6">
        <f>$C14*Total_Projection_26_31!G$7</f>
        <v/>
      </c>
      <c r="U14" s="6">
        <f>$C14*Total_Projection_26_31!H$7</f>
        <v/>
      </c>
    </row>
    <row r="15" ht="18" customHeight="1">
      <c r="A15" s="5">
        <f>Reconciled_Country_Flows!A15</f>
        <v/>
      </c>
      <c r="B15" s="5">
        <f>Reconciled_Country_Flows!B15</f>
        <v/>
      </c>
      <c r="C15" s="8">
        <f>Reconciled_Country_Flows!M15</f>
        <v/>
      </c>
      <c r="D15" s="6">
        <f>$C15*Total_Projection_26_31!C$6</f>
        <v/>
      </c>
      <c r="E15" s="6">
        <f>$C15*Total_Projection_26_31!D$6</f>
        <v/>
      </c>
      <c r="F15" s="6">
        <f>$C15*Total_Projection_26_31!E$6</f>
        <v/>
      </c>
      <c r="G15" s="6">
        <f>$C15*Total_Projection_26_31!F$6</f>
        <v/>
      </c>
      <c r="H15" s="6">
        <f>$C15*Total_Projection_26_31!G$6</f>
        <v/>
      </c>
      <c r="I15" s="6">
        <f>$C15*Total_Projection_26_31!H$6</f>
        <v/>
      </c>
      <c r="J15" s="6">
        <f>$C15*Total_Projection_26_31!C$5</f>
        <v/>
      </c>
      <c r="K15" s="6">
        <f>$C15*Total_Projection_26_31!D$5</f>
        <v/>
      </c>
      <c r="L15" s="6">
        <f>$C15*Total_Projection_26_31!E$5</f>
        <v/>
      </c>
      <c r="M15" s="6">
        <f>$C15*Total_Projection_26_31!F$5</f>
        <v/>
      </c>
      <c r="N15" s="6">
        <f>$C15*Total_Projection_26_31!G$5</f>
        <v/>
      </c>
      <c r="O15" s="6">
        <f>$C15*Total_Projection_26_31!H$5</f>
        <v/>
      </c>
      <c r="P15" s="6">
        <f>$C15*Total_Projection_26_31!C$7</f>
        <v/>
      </c>
      <c r="Q15" s="6">
        <f>$C15*Total_Projection_26_31!D$7</f>
        <v/>
      </c>
      <c r="R15" s="6">
        <f>$C15*Total_Projection_26_31!E$7</f>
        <v/>
      </c>
      <c r="S15" s="6">
        <f>$C15*Total_Projection_26_31!F$7</f>
        <v/>
      </c>
      <c r="T15" s="6">
        <f>$C15*Total_Projection_26_31!G$7</f>
        <v/>
      </c>
      <c r="U15" s="6">
        <f>$C15*Total_Projection_26_31!H$7</f>
        <v/>
      </c>
    </row>
    <row r="16" ht="18" customHeight="1">
      <c r="A16" s="5">
        <f>Reconciled_Country_Flows!A16</f>
        <v/>
      </c>
      <c r="B16" s="5">
        <f>Reconciled_Country_Flows!B16</f>
        <v/>
      </c>
      <c r="C16" s="8">
        <f>Reconciled_Country_Flows!M16</f>
        <v/>
      </c>
      <c r="D16" s="6">
        <f>$C16*Total_Projection_26_31!C$6</f>
        <v/>
      </c>
      <c r="E16" s="6">
        <f>$C16*Total_Projection_26_31!D$6</f>
        <v/>
      </c>
      <c r="F16" s="6">
        <f>$C16*Total_Projection_26_31!E$6</f>
        <v/>
      </c>
      <c r="G16" s="6">
        <f>$C16*Total_Projection_26_31!F$6</f>
        <v/>
      </c>
      <c r="H16" s="6">
        <f>$C16*Total_Projection_26_31!G$6</f>
        <v/>
      </c>
      <c r="I16" s="6">
        <f>$C16*Total_Projection_26_31!H$6</f>
        <v/>
      </c>
      <c r="J16" s="6">
        <f>$C16*Total_Projection_26_31!C$5</f>
        <v/>
      </c>
      <c r="K16" s="6">
        <f>$C16*Total_Projection_26_31!D$5</f>
        <v/>
      </c>
      <c r="L16" s="6">
        <f>$C16*Total_Projection_26_31!E$5</f>
        <v/>
      </c>
      <c r="M16" s="6">
        <f>$C16*Total_Projection_26_31!F$5</f>
        <v/>
      </c>
      <c r="N16" s="6">
        <f>$C16*Total_Projection_26_31!G$5</f>
        <v/>
      </c>
      <c r="O16" s="6">
        <f>$C16*Total_Projection_26_31!H$5</f>
        <v/>
      </c>
      <c r="P16" s="6">
        <f>$C16*Total_Projection_26_31!C$7</f>
        <v/>
      </c>
      <c r="Q16" s="6">
        <f>$C16*Total_Projection_26_31!D$7</f>
        <v/>
      </c>
      <c r="R16" s="6">
        <f>$C16*Total_Projection_26_31!E$7</f>
        <v/>
      </c>
      <c r="S16" s="6">
        <f>$C16*Total_Projection_26_31!F$7</f>
        <v/>
      </c>
      <c r="T16" s="6">
        <f>$C16*Total_Projection_26_31!G$7</f>
        <v/>
      </c>
      <c r="U16" s="6">
        <f>$C16*Total_Projection_26_31!H$7</f>
        <v/>
      </c>
    </row>
    <row r="17" ht="18" customHeight="1">
      <c r="A17" s="5">
        <f>Reconciled_Country_Flows!A17</f>
        <v/>
      </c>
      <c r="B17" s="5">
        <f>Reconciled_Country_Flows!B17</f>
        <v/>
      </c>
      <c r="C17" s="8">
        <f>Reconciled_Country_Flows!M17</f>
        <v/>
      </c>
      <c r="D17" s="6">
        <f>$C17*Total_Projection_26_31!C$6</f>
        <v/>
      </c>
      <c r="E17" s="6">
        <f>$C17*Total_Projection_26_31!D$6</f>
        <v/>
      </c>
      <c r="F17" s="6">
        <f>$C17*Total_Projection_26_31!E$6</f>
        <v/>
      </c>
      <c r="G17" s="6">
        <f>$C17*Total_Projection_26_31!F$6</f>
        <v/>
      </c>
      <c r="H17" s="6">
        <f>$C17*Total_Projection_26_31!G$6</f>
        <v/>
      </c>
      <c r="I17" s="6">
        <f>$C17*Total_Projection_26_31!H$6</f>
        <v/>
      </c>
      <c r="J17" s="6">
        <f>$C17*Total_Projection_26_31!C$5</f>
        <v/>
      </c>
      <c r="K17" s="6">
        <f>$C17*Total_Projection_26_31!D$5</f>
        <v/>
      </c>
      <c r="L17" s="6">
        <f>$C17*Total_Projection_26_31!E$5</f>
        <v/>
      </c>
      <c r="M17" s="6">
        <f>$C17*Total_Projection_26_31!F$5</f>
        <v/>
      </c>
      <c r="N17" s="6">
        <f>$C17*Total_Projection_26_31!G$5</f>
        <v/>
      </c>
      <c r="O17" s="6">
        <f>$C17*Total_Projection_26_31!H$5</f>
        <v/>
      </c>
      <c r="P17" s="6">
        <f>$C17*Total_Projection_26_31!C$7</f>
        <v/>
      </c>
      <c r="Q17" s="6">
        <f>$C17*Total_Projection_26_31!D$7</f>
        <v/>
      </c>
      <c r="R17" s="6">
        <f>$C17*Total_Projection_26_31!E$7</f>
        <v/>
      </c>
      <c r="S17" s="6">
        <f>$C17*Total_Projection_26_31!F$7</f>
        <v/>
      </c>
      <c r="T17" s="6">
        <f>$C17*Total_Projection_26_31!G$7</f>
        <v/>
      </c>
      <c r="U17" s="6">
        <f>$C17*Total_Projection_26_31!H$7</f>
        <v/>
      </c>
    </row>
    <row r="18" ht="18" customHeight="1">
      <c r="A18" s="5">
        <f>Reconciled_Country_Flows!A18</f>
        <v/>
      </c>
      <c r="B18" s="5">
        <f>Reconciled_Country_Flows!B18</f>
        <v/>
      </c>
      <c r="C18" s="8">
        <f>Reconciled_Country_Flows!M18</f>
        <v/>
      </c>
      <c r="D18" s="6">
        <f>$C18*Total_Projection_26_31!C$6</f>
        <v/>
      </c>
      <c r="E18" s="6">
        <f>$C18*Total_Projection_26_31!D$6</f>
        <v/>
      </c>
      <c r="F18" s="6">
        <f>$C18*Total_Projection_26_31!E$6</f>
        <v/>
      </c>
      <c r="G18" s="6">
        <f>$C18*Total_Projection_26_31!F$6</f>
        <v/>
      </c>
      <c r="H18" s="6">
        <f>$C18*Total_Projection_26_31!G$6</f>
        <v/>
      </c>
      <c r="I18" s="6">
        <f>$C18*Total_Projection_26_31!H$6</f>
        <v/>
      </c>
      <c r="J18" s="6">
        <f>$C18*Total_Projection_26_31!C$5</f>
        <v/>
      </c>
      <c r="K18" s="6">
        <f>$C18*Total_Projection_26_31!D$5</f>
        <v/>
      </c>
      <c r="L18" s="6">
        <f>$C18*Total_Projection_26_31!E$5</f>
        <v/>
      </c>
      <c r="M18" s="6">
        <f>$C18*Total_Projection_26_31!F$5</f>
        <v/>
      </c>
      <c r="N18" s="6">
        <f>$C18*Total_Projection_26_31!G$5</f>
        <v/>
      </c>
      <c r="O18" s="6">
        <f>$C18*Total_Projection_26_31!H$5</f>
        <v/>
      </c>
      <c r="P18" s="6">
        <f>$C18*Total_Projection_26_31!C$7</f>
        <v/>
      </c>
      <c r="Q18" s="6">
        <f>$C18*Total_Projection_26_31!D$7</f>
        <v/>
      </c>
      <c r="R18" s="6">
        <f>$C18*Total_Projection_26_31!E$7</f>
        <v/>
      </c>
      <c r="S18" s="6">
        <f>$C18*Total_Projection_26_31!F$7</f>
        <v/>
      </c>
      <c r="T18" s="6">
        <f>$C18*Total_Projection_26_31!G$7</f>
        <v/>
      </c>
      <c r="U18" s="6">
        <f>$C18*Total_Projection_26_31!H$7</f>
        <v/>
      </c>
    </row>
    <row r="19" ht="18" customHeight="1">
      <c r="A19" s="5">
        <f>Reconciled_Country_Flows!A19</f>
        <v/>
      </c>
      <c r="B19" s="5">
        <f>Reconciled_Country_Flows!B19</f>
        <v/>
      </c>
      <c r="C19" s="8">
        <f>Reconciled_Country_Flows!M19</f>
        <v/>
      </c>
      <c r="D19" s="6">
        <f>$C19*Total_Projection_26_31!C$6</f>
        <v/>
      </c>
      <c r="E19" s="6">
        <f>$C19*Total_Projection_26_31!D$6</f>
        <v/>
      </c>
      <c r="F19" s="6">
        <f>$C19*Total_Projection_26_31!E$6</f>
        <v/>
      </c>
      <c r="G19" s="6">
        <f>$C19*Total_Projection_26_31!F$6</f>
        <v/>
      </c>
      <c r="H19" s="6">
        <f>$C19*Total_Projection_26_31!G$6</f>
        <v/>
      </c>
      <c r="I19" s="6">
        <f>$C19*Total_Projection_26_31!H$6</f>
        <v/>
      </c>
      <c r="J19" s="6">
        <f>$C19*Total_Projection_26_31!C$5</f>
        <v/>
      </c>
      <c r="K19" s="6">
        <f>$C19*Total_Projection_26_31!D$5</f>
        <v/>
      </c>
      <c r="L19" s="6">
        <f>$C19*Total_Projection_26_31!E$5</f>
        <v/>
      </c>
      <c r="M19" s="6">
        <f>$C19*Total_Projection_26_31!F$5</f>
        <v/>
      </c>
      <c r="N19" s="6">
        <f>$C19*Total_Projection_26_31!G$5</f>
        <v/>
      </c>
      <c r="O19" s="6">
        <f>$C19*Total_Projection_26_31!H$5</f>
        <v/>
      </c>
      <c r="P19" s="6">
        <f>$C19*Total_Projection_26_31!C$7</f>
        <v/>
      </c>
      <c r="Q19" s="6">
        <f>$C19*Total_Projection_26_31!D$7</f>
        <v/>
      </c>
      <c r="R19" s="6">
        <f>$C19*Total_Projection_26_31!E$7</f>
        <v/>
      </c>
      <c r="S19" s="6">
        <f>$C19*Total_Projection_26_31!F$7</f>
        <v/>
      </c>
      <c r="T19" s="6">
        <f>$C19*Total_Projection_26_31!G$7</f>
        <v/>
      </c>
      <c r="U19" s="6">
        <f>$C19*Total_Projection_26_31!H$7</f>
        <v/>
      </c>
    </row>
    <row r="20" ht="18" customHeight="1">
      <c r="A20" s="5">
        <f>Reconciled_Country_Flows!A20</f>
        <v/>
      </c>
      <c r="B20" s="5">
        <f>Reconciled_Country_Flows!B20</f>
        <v/>
      </c>
      <c r="C20" s="8">
        <f>Reconciled_Country_Flows!M20</f>
        <v/>
      </c>
      <c r="D20" s="6">
        <f>$C20*Total_Projection_26_31!C$6</f>
        <v/>
      </c>
      <c r="E20" s="6">
        <f>$C20*Total_Projection_26_31!D$6</f>
        <v/>
      </c>
      <c r="F20" s="6">
        <f>$C20*Total_Projection_26_31!E$6</f>
        <v/>
      </c>
      <c r="G20" s="6">
        <f>$C20*Total_Projection_26_31!F$6</f>
        <v/>
      </c>
      <c r="H20" s="6">
        <f>$C20*Total_Projection_26_31!G$6</f>
        <v/>
      </c>
      <c r="I20" s="6">
        <f>$C20*Total_Projection_26_31!H$6</f>
        <v/>
      </c>
      <c r="J20" s="6">
        <f>$C20*Total_Projection_26_31!C$5</f>
        <v/>
      </c>
      <c r="K20" s="6">
        <f>$C20*Total_Projection_26_31!D$5</f>
        <v/>
      </c>
      <c r="L20" s="6">
        <f>$C20*Total_Projection_26_31!E$5</f>
        <v/>
      </c>
      <c r="M20" s="6">
        <f>$C20*Total_Projection_26_31!F$5</f>
        <v/>
      </c>
      <c r="N20" s="6">
        <f>$C20*Total_Projection_26_31!G$5</f>
        <v/>
      </c>
      <c r="O20" s="6">
        <f>$C20*Total_Projection_26_31!H$5</f>
        <v/>
      </c>
      <c r="P20" s="6">
        <f>$C20*Total_Projection_26_31!C$7</f>
        <v/>
      </c>
      <c r="Q20" s="6">
        <f>$C20*Total_Projection_26_31!D$7</f>
        <v/>
      </c>
      <c r="R20" s="6">
        <f>$C20*Total_Projection_26_31!E$7</f>
        <v/>
      </c>
      <c r="S20" s="6">
        <f>$C20*Total_Projection_26_31!F$7</f>
        <v/>
      </c>
      <c r="T20" s="6">
        <f>$C20*Total_Projection_26_31!G$7</f>
        <v/>
      </c>
      <c r="U20" s="6">
        <f>$C20*Total_Projection_26_31!H$7</f>
        <v/>
      </c>
    </row>
    <row r="21" ht="18" customHeight="1">
      <c r="A21" s="5">
        <f>Reconciled_Country_Flows!A21</f>
        <v/>
      </c>
      <c r="B21" s="5">
        <f>Reconciled_Country_Flows!B21</f>
        <v/>
      </c>
      <c r="C21" s="8">
        <f>Reconciled_Country_Flows!M21</f>
        <v/>
      </c>
      <c r="D21" s="6">
        <f>$C21*Total_Projection_26_31!C$6</f>
        <v/>
      </c>
      <c r="E21" s="6">
        <f>$C21*Total_Projection_26_31!D$6</f>
        <v/>
      </c>
      <c r="F21" s="6">
        <f>$C21*Total_Projection_26_31!E$6</f>
        <v/>
      </c>
      <c r="G21" s="6">
        <f>$C21*Total_Projection_26_31!F$6</f>
        <v/>
      </c>
      <c r="H21" s="6">
        <f>$C21*Total_Projection_26_31!G$6</f>
        <v/>
      </c>
      <c r="I21" s="6">
        <f>$C21*Total_Projection_26_31!H$6</f>
        <v/>
      </c>
      <c r="J21" s="6">
        <f>$C21*Total_Projection_26_31!C$5</f>
        <v/>
      </c>
      <c r="K21" s="6">
        <f>$C21*Total_Projection_26_31!D$5</f>
        <v/>
      </c>
      <c r="L21" s="6">
        <f>$C21*Total_Projection_26_31!E$5</f>
        <v/>
      </c>
      <c r="M21" s="6">
        <f>$C21*Total_Projection_26_31!F$5</f>
        <v/>
      </c>
      <c r="N21" s="6">
        <f>$C21*Total_Projection_26_31!G$5</f>
        <v/>
      </c>
      <c r="O21" s="6">
        <f>$C21*Total_Projection_26_31!H$5</f>
        <v/>
      </c>
      <c r="P21" s="6">
        <f>$C21*Total_Projection_26_31!C$7</f>
        <v/>
      </c>
      <c r="Q21" s="6">
        <f>$C21*Total_Projection_26_31!D$7</f>
        <v/>
      </c>
      <c r="R21" s="6">
        <f>$C21*Total_Projection_26_31!E$7</f>
        <v/>
      </c>
      <c r="S21" s="6">
        <f>$C21*Total_Projection_26_31!F$7</f>
        <v/>
      </c>
      <c r="T21" s="6">
        <f>$C21*Total_Projection_26_31!G$7</f>
        <v/>
      </c>
      <c r="U21" s="6">
        <f>$C21*Total_Projection_26_31!H$7</f>
        <v/>
      </c>
    </row>
    <row r="22" ht="18" customHeight="1">
      <c r="A22" s="5">
        <f>Reconciled_Country_Flows!A22</f>
        <v/>
      </c>
      <c r="B22" s="5">
        <f>Reconciled_Country_Flows!B22</f>
        <v/>
      </c>
      <c r="C22" s="8">
        <f>Reconciled_Country_Flows!M22</f>
        <v/>
      </c>
      <c r="D22" s="6">
        <f>$C22*Total_Projection_26_31!C$6</f>
        <v/>
      </c>
      <c r="E22" s="6">
        <f>$C22*Total_Projection_26_31!D$6</f>
        <v/>
      </c>
      <c r="F22" s="6">
        <f>$C22*Total_Projection_26_31!E$6</f>
        <v/>
      </c>
      <c r="G22" s="6">
        <f>$C22*Total_Projection_26_31!F$6</f>
        <v/>
      </c>
      <c r="H22" s="6">
        <f>$C22*Total_Projection_26_31!G$6</f>
        <v/>
      </c>
      <c r="I22" s="6">
        <f>$C22*Total_Projection_26_31!H$6</f>
        <v/>
      </c>
      <c r="J22" s="6">
        <f>$C22*Total_Projection_26_31!C$5</f>
        <v/>
      </c>
      <c r="K22" s="6">
        <f>$C22*Total_Projection_26_31!D$5</f>
        <v/>
      </c>
      <c r="L22" s="6">
        <f>$C22*Total_Projection_26_31!E$5</f>
        <v/>
      </c>
      <c r="M22" s="6">
        <f>$C22*Total_Projection_26_31!F$5</f>
        <v/>
      </c>
      <c r="N22" s="6">
        <f>$C22*Total_Projection_26_31!G$5</f>
        <v/>
      </c>
      <c r="O22" s="6">
        <f>$C22*Total_Projection_26_31!H$5</f>
        <v/>
      </c>
      <c r="P22" s="6">
        <f>$C22*Total_Projection_26_31!C$7</f>
        <v/>
      </c>
      <c r="Q22" s="6">
        <f>$C22*Total_Projection_26_31!D$7</f>
        <v/>
      </c>
      <c r="R22" s="6">
        <f>$C22*Total_Projection_26_31!E$7</f>
        <v/>
      </c>
      <c r="S22" s="6">
        <f>$C22*Total_Projection_26_31!F$7</f>
        <v/>
      </c>
      <c r="T22" s="6">
        <f>$C22*Total_Projection_26_31!G$7</f>
        <v/>
      </c>
      <c r="U22" s="6">
        <f>$C22*Total_Projection_26_31!H$7</f>
        <v/>
      </c>
    </row>
    <row r="23" ht="18" customHeight="1">
      <c r="A23" s="5">
        <f>Reconciled_Country_Flows!A23</f>
        <v/>
      </c>
      <c r="B23" s="5">
        <f>Reconciled_Country_Flows!B23</f>
        <v/>
      </c>
      <c r="C23" s="8">
        <f>Reconciled_Country_Flows!M23</f>
        <v/>
      </c>
      <c r="D23" s="6">
        <f>$C23*Total_Projection_26_31!C$6</f>
        <v/>
      </c>
      <c r="E23" s="6">
        <f>$C23*Total_Projection_26_31!D$6</f>
        <v/>
      </c>
      <c r="F23" s="6">
        <f>$C23*Total_Projection_26_31!E$6</f>
        <v/>
      </c>
      <c r="G23" s="6">
        <f>$C23*Total_Projection_26_31!F$6</f>
        <v/>
      </c>
      <c r="H23" s="6">
        <f>$C23*Total_Projection_26_31!G$6</f>
        <v/>
      </c>
      <c r="I23" s="6">
        <f>$C23*Total_Projection_26_31!H$6</f>
        <v/>
      </c>
      <c r="J23" s="6">
        <f>$C23*Total_Projection_26_31!C$5</f>
        <v/>
      </c>
      <c r="K23" s="6">
        <f>$C23*Total_Projection_26_31!D$5</f>
        <v/>
      </c>
      <c r="L23" s="6">
        <f>$C23*Total_Projection_26_31!E$5</f>
        <v/>
      </c>
      <c r="M23" s="6">
        <f>$C23*Total_Projection_26_31!F$5</f>
        <v/>
      </c>
      <c r="N23" s="6">
        <f>$C23*Total_Projection_26_31!G$5</f>
        <v/>
      </c>
      <c r="O23" s="6">
        <f>$C23*Total_Projection_26_31!H$5</f>
        <v/>
      </c>
      <c r="P23" s="6">
        <f>$C23*Total_Projection_26_31!C$7</f>
        <v/>
      </c>
      <c r="Q23" s="6">
        <f>$C23*Total_Projection_26_31!D$7</f>
        <v/>
      </c>
      <c r="R23" s="6">
        <f>$C23*Total_Projection_26_31!E$7</f>
        <v/>
      </c>
      <c r="S23" s="6">
        <f>$C23*Total_Projection_26_31!F$7</f>
        <v/>
      </c>
      <c r="T23" s="6">
        <f>$C23*Total_Projection_26_31!G$7</f>
        <v/>
      </c>
      <c r="U23" s="6">
        <f>$C23*Total_Projection_26_31!H$7</f>
        <v/>
      </c>
    </row>
    <row r="24" ht="18" customHeight="1">
      <c r="A24" s="5">
        <f>Reconciled_Country_Flows!A24</f>
        <v/>
      </c>
      <c r="B24" s="5">
        <f>Reconciled_Country_Flows!B24</f>
        <v/>
      </c>
      <c r="C24" s="8">
        <f>Reconciled_Country_Flows!M24</f>
        <v/>
      </c>
      <c r="D24" s="6">
        <f>$C24*Total_Projection_26_31!C$6</f>
        <v/>
      </c>
      <c r="E24" s="6">
        <f>$C24*Total_Projection_26_31!D$6</f>
        <v/>
      </c>
      <c r="F24" s="6">
        <f>$C24*Total_Projection_26_31!E$6</f>
        <v/>
      </c>
      <c r="G24" s="6">
        <f>$C24*Total_Projection_26_31!F$6</f>
        <v/>
      </c>
      <c r="H24" s="6">
        <f>$C24*Total_Projection_26_31!G$6</f>
        <v/>
      </c>
      <c r="I24" s="6">
        <f>$C24*Total_Projection_26_31!H$6</f>
        <v/>
      </c>
      <c r="J24" s="6">
        <f>$C24*Total_Projection_26_31!C$5</f>
        <v/>
      </c>
      <c r="K24" s="6">
        <f>$C24*Total_Projection_26_31!D$5</f>
        <v/>
      </c>
      <c r="L24" s="6">
        <f>$C24*Total_Projection_26_31!E$5</f>
        <v/>
      </c>
      <c r="M24" s="6">
        <f>$C24*Total_Projection_26_31!F$5</f>
        <v/>
      </c>
      <c r="N24" s="6">
        <f>$C24*Total_Projection_26_31!G$5</f>
        <v/>
      </c>
      <c r="O24" s="6">
        <f>$C24*Total_Projection_26_31!H$5</f>
        <v/>
      </c>
      <c r="P24" s="6">
        <f>$C24*Total_Projection_26_31!C$7</f>
        <v/>
      </c>
      <c r="Q24" s="6">
        <f>$C24*Total_Projection_26_31!D$7</f>
        <v/>
      </c>
      <c r="R24" s="6">
        <f>$C24*Total_Projection_26_31!E$7</f>
        <v/>
      </c>
      <c r="S24" s="6">
        <f>$C24*Total_Projection_26_31!F$7</f>
        <v/>
      </c>
      <c r="T24" s="6">
        <f>$C24*Total_Projection_26_31!G$7</f>
        <v/>
      </c>
      <c r="U24" s="6">
        <f>$C24*Total_Projection_26_31!H$7</f>
        <v/>
      </c>
    </row>
    <row r="25" ht="18" customHeight="1">
      <c r="A25" s="5">
        <f>Reconciled_Country_Flows!A25</f>
        <v/>
      </c>
      <c r="B25" s="5">
        <f>Reconciled_Country_Flows!B25</f>
        <v/>
      </c>
      <c r="C25" s="8">
        <f>Reconciled_Country_Flows!M25</f>
        <v/>
      </c>
      <c r="D25" s="6">
        <f>$C25*Total_Projection_26_31!C$6</f>
        <v/>
      </c>
      <c r="E25" s="6">
        <f>$C25*Total_Projection_26_31!D$6</f>
        <v/>
      </c>
      <c r="F25" s="6">
        <f>$C25*Total_Projection_26_31!E$6</f>
        <v/>
      </c>
      <c r="G25" s="6">
        <f>$C25*Total_Projection_26_31!F$6</f>
        <v/>
      </c>
      <c r="H25" s="6">
        <f>$C25*Total_Projection_26_31!G$6</f>
        <v/>
      </c>
      <c r="I25" s="6">
        <f>$C25*Total_Projection_26_31!H$6</f>
        <v/>
      </c>
      <c r="J25" s="6">
        <f>$C25*Total_Projection_26_31!C$5</f>
        <v/>
      </c>
      <c r="K25" s="6">
        <f>$C25*Total_Projection_26_31!D$5</f>
        <v/>
      </c>
      <c r="L25" s="6">
        <f>$C25*Total_Projection_26_31!E$5</f>
        <v/>
      </c>
      <c r="M25" s="6">
        <f>$C25*Total_Projection_26_31!F$5</f>
        <v/>
      </c>
      <c r="N25" s="6">
        <f>$C25*Total_Projection_26_31!G$5</f>
        <v/>
      </c>
      <c r="O25" s="6">
        <f>$C25*Total_Projection_26_31!H$5</f>
        <v/>
      </c>
      <c r="P25" s="6">
        <f>$C25*Total_Projection_26_31!C$7</f>
        <v/>
      </c>
      <c r="Q25" s="6">
        <f>$C25*Total_Projection_26_31!D$7</f>
        <v/>
      </c>
      <c r="R25" s="6">
        <f>$C25*Total_Projection_26_31!E$7</f>
        <v/>
      </c>
      <c r="S25" s="6">
        <f>$C25*Total_Projection_26_31!F$7</f>
        <v/>
      </c>
      <c r="T25" s="6">
        <f>$C25*Total_Projection_26_31!G$7</f>
        <v/>
      </c>
      <c r="U25" s="6">
        <f>$C25*Total_Projection_26_31!H$7</f>
        <v/>
      </c>
    </row>
    <row r="26" ht="18" customHeight="1">
      <c r="A26" s="5">
        <f>Reconciled_Country_Flows!A26</f>
        <v/>
      </c>
      <c r="B26" s="5">
        <f>Reconciled_Country_Flows!B26</f>
        <v/>
      </c>
      <c r="C26" s="8">
        <f>Reconciled_Country_Flows!M26</f>
        <v/>
      </c>
      <c r="D26" s="6">
        <f>$C26*Total_Projection_26_31!C$6</f>
        <v/>
      </c>
      <c r="E26" s="6">
        <f>$C26*Total_Projection_26_31!D$6</f>
        <v/>
      </c>
      <c r="F26" s="6">
        <f>$C26*Total_Projection_26_31!E$6</f>
        <v/>
      </c>
      <c r="G26" s="6">
        <f>$C26*Total_Projection_26_31!F$6</f>
        <v/>
      </c>
      <c r="H26" s="6">
        <f>$C26*Total_Projection_26_31!G$6</f>
        <v/>
      </c>
      <c r="I26" s="6">
        <f>$C26*Total_Projection_26_31!H$6</f>
        <v/>
      </c>
      <c r="J26" s="6">
        <f>$C26*Total_Projection_26_31!C$5</f>
        <v/>
      </c>
      <c r="K26" s="6">
        <f>$C26*Total_Projection_26_31!D$5</f>
        <v/>
      </c>
      <c r="L26" s="6">
        <f>$C26*Total_Projection_26_31!E$5</f>
        <v/>
      </c>
      <c r="M26" s="6">
        <f>$C26*Total_Projection_26_31!F$5</f>
        <v/>
      </c>
      <c r="N26" s="6">
        <f>$C26*Total_Projection_26_31!G$5</f>
        <v/>
      </c>
      <c r="O26" s="6">
        <f>$C26*Total_Projection_26_31!H$5</f>
        <v/>
      </c>
      <c r="P26" s="6">
        <f>$C26*Total_Projection_26_31!C$7</f>
        <v/>
      </c>
      <c r="Q26" s="6">
        <f>$C26*Total_Projection_26_31!D$7</f>
        <v/>
      </c>
      <c r="R26" s="6">
        <f>$C26*Total_Projection_26_31!E$7</f>
        <v/>
      </c>
      <c r="S26" s="6">
        <f>$C26*Total_Projection_26_31!F$7</f>
        <v/>
      </c>
      <c r="T26" s="6">
        <f>$C26*Total_Projection_26_31!G$7</f>
        <v/>
      </c>
      <c r="U26" s="6">
        <f>$C26*Total_Projection_26_31!H$7</f>
        <v/>
      </c>
    </row>
    <row r="27" ht="18" customHeight="1">
      <c r="A27" s="5">
        <f>Reconciled_Country_Flows!A27</f>
        <v/>
      </c>
      <c r="B27" s="5">
        <f>Reconciled_Country_Flows!B27</f>
        <v/>
      </c>
      <c r="C27" s="8">
        <f>Reconciled_Country_Flows!M27</f>
        <v/>
      </c>
      <c r="D27" s="6">
        <f>$C27*Total_Projection_26_31!C$6</f>
        <v/>
      </c>
      <c r="E27" s="6">
        <f>$C27*Total_Projection_26_31!D$6</f>
        <v/>
      </c>
      <c r="F27" s="6">
        <f>$C27*Total_Projection_26_31!E$6</f>
        <v/>
      </c>
      <c r="G27" s="6">
        <f>$C27*Total_Projection_26_31!F$6</f>
        <v/>
      </c>
      <c r="H27" s="6">
        <f>$C27*Total_Projection_26_31!G$6</f>
        <v/>
      </c>
      <c r="I27" s="6">
        <f>$C27*Total_Projection_26_31!H$6</f>
        <v/>
      </c>
      <c r="J27" s="6">
        <f>$C27*Total_Projection_26_31!C$5</f>
        <v/>
      </c>
      <c r="K27" s="6">
        <f>$C27*Total_Projection_26_31!D$5</f>
        <v/>
      </c>
      <c r="L27" s="6">
        <f>$C27*Total_Projection_26_31!E$5</f>
        <v/>
      </c>
      <c r="M27" s="6">
        <f>$C27*Total_Projection_26_31!F$5</f>
        <v/>
      </c>
      <c r="N27" s="6">
        <f>$C27*Total_Projection_26_31!G$5</f>
        <v/>
      </c>
      <c r="O27" s="6">
        <f>$C27*Total_Projection_26_31!H$5</f>
        <v/>
      </c>
      <c r="P27" s="6">
        <f>$C27*Total_Projection_26_31!C$7</f>
        <v/>
      </c>
      <c r="Q27" s="6">
        <f>$C27*Total_Projection_26_31!D$7</f>
        <v/>
      </c>
      <c r="R27" s="6">
        <f>$C27*Total_Projection_26_31!E$7</f>
        <v/>
      </c>
      <c r="S27" s="6">
        <f>$C27*Total_Projection_26_31!F$7</f>
        <v/>
      </c>
      <c r="T27" s="6">
        <f>$C27*Total_Projection_26_31!G$7</f>
        <v/>
      </c>
      <c r="U27" s="6">
        <f>$C27*Total_Projection_26_31!H$7</f>
        <v/>
      </c>
    </row>
    <row r="28" ht="18" customHeight="1">
      <c r="A28" s="5">
        <f>Reconciled_Country_Flows!A28</f>
        <v/>
      </c>
      <c r="B28" s="5">
        <f>Reconciled_Country_Flows!B28</f>
        <v/>
      </c>
      <c r="C28" s="8">
        <f>Reconciled_Country_Flows!M28</f>
        <v/>
      </c>
      <c r="D28" s="6">
        <f>$C28*Total_Projection_26_31!C$6</f>
        <v/>
      </c>
      <c r="E28" s="6">
        <f>$C28*Total_Projection_26_31!D$6</f>
        <v/>
      </c>
      <c r="F28" s="6">
        <f>$C28*Total_Projection_26_31!E$6</f>
        <v/>
      </c>
      <c r="G28" s="6">
        <f>$C28*Total_Projection_26_31!F$6</f>
        <v/>
      </c>
      <c r="H28" s="6">
        <f>$C28*Total_Projection_26_31!G$6</f>
        <v/>
      </c>
      <c r="I28" s="6">
        <f>$C28*Total_Projection_26_31!H$6</f>
        <v/>
      </c>
      <c r="J28" s="6">
        <f>$C28*Total_Projection_26_31!C$5</f>
        <v/>
      </c>
      <c r="K28" s="6">
        <f>$C28*Total_Projection_26_31!D$5</f>
        <v/>
      </c>
      <c r="L28" s="6">
        <f>$C28*Total_Projection_26_31!E$5</f>
        <v/>
      </c>
      <c r="M28" s="6">
        <f>$C28*Total_Projection_26_31!F$5</f>
        <v/>
      </c>
      <c r="N28" s="6">
        <f>$C28*Total_Projection_26_31!G$5</f>
        <v/>
      </c>
      <c r="O28" s="6">
        <f>$C28*Total_Projection_26_31!H$5</f>
        <v/>
      </c>
      <c r="P28" s="6">
        <f>$C28*Total_Projection_26_31!C$7</f>
        <v/>
      </c>
      <c r="Q28" s="6">
        <f>$C28*Total_Projection_26_31!D$7</f>
        <v/>
      </c>
      <c r="R28" s="6">
        <f>$C28*Total_Projection_26_31!E$7</f>
        <v/>
      </c>
      <c r="S28" s="6">
        <f>$C28*Total_Projection_26_31!F$7</f>
        <v/>
      </c>
      <c r="T28" s="6">
        <f>$C28*Total_Projection_26_31!G$7</f>
        <v/>
      </c>
      <c r="U28" s="6">
        <f>$C28*Total_Projection_26_31!H$7</f>
        <v/>
      </c>
    </row>
    <row r="29" ht="18" customHeight="1">
      <c r="A29" s="5">
        <f>Reconciled_Country_Flows!A29</f>
        <v/>
      </c>
      <c r="B29" s="5">
        <f>Reconciled_Country_Flows!B29</f>
        <v/>
      </c>
      <c r="C29" s="8">
        <f>Reconciled_Country_Flows!M29</f>
        <v/>
      </c>
      <c r="D29" s="6">
        <f>$C29*Total_Projection_26_31!C$6</f>
        <v/>
      </c>
      <c r="E29" s="6">
        <f>$C29*Total_Projection_26_31!D$6</f>
        <v/>
      </c>
      <c r="F29" s="6">
        <f>$C29*Total_Projection_26_31!E$6</f>
        <v/>
      </c>
      <c r="G29" s="6">
        <f>$C29*Total_Projection_26_31!F$6</f>
        <v/>
      </c>
      <c r="H29" s="6">
        <f>$C29*Total_Projection_26_31!G$6</f>
        <v/>
      </c>
      <c r="I29" s="6">
        <f>$C29*Total_Projection_26_31!H$6</f>
        <v/>
      </c>
      <c r="J29" s="6">
        <f>$C29*Total_Projection_26_31!C$5</f>
        <v/>
      </c>
      <c r="K29" s="6">
        <f>$C29*Total_Projection_26_31!D$5</f>
        <v/>
      </c>
      <c r="L29" s="6">
        <f>$C29*Total_Projection_26_31!E$5</f>
        <v/>
      </c>
      <c r="M29" s="6">
        <f>$C29*Total_Projection_26_31!F$5</f>
        <v/>
      </c>
      <c r="N29" s="6">
        <f>$C29*Total_Projection_26_31!G$5</f>
        <v/>
      </c>
      <c r="O29" s="6">
        <f>$C29*Total_Projection_26_31!H$5</f>
        <v/>
      </c>
      <c r="P29" s="6">
        <f>$C29*Total_Projection_26_31!C$7</f>
        <v/>
      </c>
      <c r="Q29" s="6">
        <f>$C29*Total_Projection_26_31!D$7</f>
        <v/>
      </c>
      <c r="R29" s="6">
        <f>$C29*Total_Projection_26_31!E$7</f>
        <v/>
      </c>
      <c r="S29" s="6">
        <f>$C29*Total_Projection_26_31!F$7</f>
        <v/>
      </c>
      <c r="T29" s="6">
        <f>$C29*Total_Projection_26_31!G$7</f>
        <v/>
      </c>
      <c r="U29" s="6">
        <f>$C29*Total_Projection_26_31!H$7</f>
        <v/>
      </c>
    </row>
    <row r="30" ht="18" customHeight="1">
      <c r="A30" s="5">
        <f>Reconciled_Country_Flows!A30</f>
        <v/>
      </c>
      <c r="B30" s="5">
        <f>Reconciled_Country_Flows!B30</f>
        <v/>
      </c>
      <c r="C30" s="8">
        <f>Reconciled_Country_Flows!M30</f>
        <v/>
      </c>
      <c r="D30" s="6">
        <f>$C30*Total_Projection_26_31!C$6</f>
        <v/>
      </c>
      <c r="E30" s="6">
        <f>$C30*Total_Projection_26_31!D$6</f>
        <v/>
      </c>
      <c r="F30" s="6">
        <f>$C30*Total_Projection_26_31!E$6</f>
        <v/>
      </c>
      <c r="G30" s="6">
        <f>$C30*Total_Projection_26_31!F$6</f>
        <v/>
      </c>
      <c r="H30" s="6">
        <f>$C30*Total_Projection_26_31!G$6</f>
        <v/>
      </c>
      <c r="I30" s="6">
        <f>$C30*Total_Projection_26_31!H$6</f>
        <v/>
      </c>
      <c r="J30" s="6">
        <f>$C30*Total_Projection_26_31!C$5</f>
        <v/>
      </c>
      <c r="K30" s="6">
        <f>$C30*Total_Projection_26_31!D$5</f>
        <v/>
      </c>
      <c r="L30" s="6">
        <f>$C30*Total_Projection_26_31!E$5</f>
        <v/>
      </c>
      <c r="M30" s="6">
        <f>$C30*Total_Projection_26_31!F$5</f>
        <v/>
      </c>
      <c r="N30" s="6">
        <f>$C30*Total_Projection_26_31!G$5</f>
        <v/>
      </c>
      <c r="O30" s="6">
        <f>$C30*Total_Projection_26_31!H$5</f>
        <v/>
      </c>
      <c r="P30" s="6">
        <f>$C30*Total_Projection_26_31!C$7</f>
        <v/>
      </c>
      <c r="Q30" s="6">
        <f>$C30*Total_Projection_26_31!D$7</f>
        <v/>
      </c>
      <c r="R30" s="6">
        <f>$C30*Total_Projection_26_31!E$7</f>
        <v/>
      </c>
      <c r="S30" s="6">
        <f>$C30*Total_Projection_26_31!F$7</f>
        <v/>
      </c>
      <c r="T30" s="6">
        <f>$C30*Total_Projection_26_31!G$7</f>
        <v/>
      </c>
      <c r="U30" s="6">
        <f>$C30*Total_Projection_26_31!H$7</f>
        <v/>
      </c>
    </row>
    <row r="31" ht="18" customHeight="1">
      <c r="A31" s="5">
        <f>Reconciled_Country_Flows!A31</f>
        <v/>
      </c>
      <c r="B31" s="5">
        <f>Reconciled_Country_Flows!B31</f>
        <v/>
      </c>
      <c r="C31" s="8">
        <f>Reconciled_Country_Flows!M31</f>
        <v/>
      </c>
      <c r="D31" s="6">
        <f>$C31*Total_Projection_26_31!C$6</f>
        <v/>
      </c>
      <c r="E31" s="6">
        <f>$C31*Total_Projection_26_31!D$6</f>
        <v/>
      </c>
      <c r="F31" s="6">
        <f>$C31*Total_Projection_26_31!E$6</f>
        <v/>
      </c>
      <c r="G31" s="6">
        <f>$C31*Total_Projection_26_31!F$6</f>
        <v/>
      </c>
      <c r="H31" s="6">
        <f>$C31*Total_Projection_26_31!G$6</f>
        <v/>
      </c>
      <c r="I31" s="6">
        <f>$C31*Total_Projection_26_31!H$6</f>
        <v/>
      </c>
      <c r="J31" s="6">
        <f>$C31*Total_Projection_26_31!C$5</f>
        <v/>
      </c>
      <c r="K31" s="6">
        <f>$C31*Total_Projection_26_31!D$5</f>
        <v/>
      </c>
      <c r="L31" s="6">
        <f>$C31*Total_Projection_26_31!E$5</f>
        <v/>
      </c>
      <c r="M31" s="6">
        <f>$C31*Total_Projection_26_31!F$5</f>
        <v/>
      </c>
      <c r="N31" s="6">
        <f>$C31*Total_Projection_26_31!G$5</f>
        <v/>
      </c>
      <c r="O31" s="6">
        <f>$C31*Total_Projection_26_31!H$5</f>
        <v/>
      </c>
      <c r="P31" s="6">
        <f>$C31*Total_Projection_26_31!C$7</f>
        <v/>
      </c>
      <c r="Q31" s="6">
        <f>$C31*Total_Projection_26_31!D$7</f>
        <v/>
      </c>
      <c r="R31" s="6">
        <f>$C31*Total_Projection_26_31!E$7</f>
        <v/>
      </c>
      <c r="S31" s="6">
        <f>$C31*Total_Projection_26_31!F$7</f>
        <v/>
      </c>
      <c r="T31" s="6">
        <f>$C31*Total_Projection_26_31!G$7</f>
        <v/>
      </c>
      <c r="U31" s="6">
        <f>$C31*Total_Projection_26_31!H$7</f>
        <v/>
      </c>
    </row>
    <row r="32" ht="18" customHeight="1">
      <c r="A32" s="15" t="inlineStr">
        <is>
          <t>Total</t>
        </is>
      </c>
      <c r="B32" s="15" t="inlineStr">
        <is>
          <t>ALL</t>
        </is>
      </c>
      <c r="C32" s="20">
        <f>SUM(C5:C31)</f>
        <v/>
      </c>
      <c r="D32" s="18">
        <f>SUM(D5:D31)</f>
        <v/>
      </c>
      <c r="E32" s="18">
        <f>SUM(E5:E31)</f>
        <v/>
      </c>
      <c r="F32" s="18">
        <f>SUM(F5:F31)</f>
        <v/>
      </c>
      <c r="G32" s="18">
        <f>SUM(G5:G31)</f>
        <v/>
      </c>
      <c r="H32" s="18">
        <f>SUM(H5:H31)</f>
        <v/>
      </c>
      <c r="I32" s="18">
        <f>SUM(I5:I31)</f>
        <v/>
      </c>
      <c r="J32" s="18">
        <f>SUM(J5:J31)</f>
        <v/>
      </c>
      <c r="K32" s="18">
        <f>SUM(K5:K31)</f>
        <v/>
      </c>
      <c r="L32" s="18">
        <f>SUM(L5:L31)</f>
        <v/>
      </c>
      <c r="M32" s="18">
        <f>SUM(M5:M31)</f>
        <v/>
      </c>
      <c r="N32" s="18">
        <f>SUM(N5:N31)</f>
        <v/>
      </c>
      <c r="O32" s="18">
        <f>SUM(O5:O31)</f>
        <v/>
      </c>
      <c r="P32" s="18">
        <f>SUM(P5:P31)</f>
        <v/>
      </c>
      <c r="Q32" s="18">
        <f>SUM(Q5:Q31)</f>
        <v/>
      </c>
      <c r="R32" s="18">
        <f>SUM(R5:R31)</f>
        <v/>
      </c>
      <c r="S32" s="18">
        <f>SUM(S5:S31)</f>
        <v/>
      </c>
      <c r="T32" s="18">
        <f>SUM(T5:T31)</f>
        <v/>
      </c>
      <c r="U32" s="18">
        <f>SUM(U5:U31)</f>
        <v/>
      </c>
    </row>
  </sheetData>
  <mergeCells count="2">
    <mergeCell ref="A1:U1"/>
    <mergeCell ref="A2:U2"/>
  </mergeCells>
  <pageMargins left="0.75" right="0.75" top="1" bottom="1" header="0.5" footer="0.5"/>
  <pageSetup scale="1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2026-05-20T10:32:59Z</dcterms:created>
  <dcterms:modified xsi:type="dcterms:W3CDTF">2026-05-20T10:32:59Z</dcterms:modified>
</cp:coreProperties>
</file>